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1" sheetId="1" r:id="rId1"/>
    <sheet name="изменения к редакции №31" sheetId="2" r:id="rId2"/>
  </sheets>
  <definedNames>
    <definedName name="_xlnm.Print_Area" localSheetId="1">'изменения к редакции №31'!$A$1:$AG$19</definedName>
    <definedName name="_xlnm.Print_Area" localSheetId="0">'План закупки редакция №31'!$A$1:$AH$1047</definedName>
  </definedNames>
  <calcPr fullCalcOnLoad="1"/>
</workbook>
</file>

<file path=xl/sharedStrings.xml><?xml version="1.0" encoding="utf-8"?>
<sst xmlns="http://schemas.openxmlformats.org/spreadsheetml/2006/main" count="9163" uniqueCount="2662">
  <si>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</si>
  <si>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</si>
  <si>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</si>
  <si>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</si>
  <si>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</si>
  <si>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</si>
  <si>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</si>
  <si>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</si>
  <si>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</si>
  <si>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</si>
  <si>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</si>
  <si>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</si>
  <si>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</si>
  <si>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</si>
  <si>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</si>
  <si>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</si>
  <si>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</si>
  <si>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</si>
  <si>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</si>
  <si>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</si>
  <si>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</si>
  <si>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</si>
  <si>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</si>
  <si>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</si>
  <si>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</si>
  <si>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</si>
  <si>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</si>
  <si>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</si>
  <si>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</si>
  <si>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</si>
  <si>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</si>
  <si>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</si>
  <si>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</si>
  <si>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</si>
  <si>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</si>
  <si>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</si>
  <si>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</si>
  <si>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</si>
  <si>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</si>
  <si>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</si>
  <si>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</si>
  <si>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</si>
  <si>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</si>
  <si>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</si>
  <si>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</si>
  <si>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</si>
  <si>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</si>
  <si>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</si>
  <si>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</si>
  <si>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</si>
  <si>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</si>
  <si>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</si>
  <si>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</si>
  <si>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</si>
  <si>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</si>
  <si>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</si>
  <si>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</si>
  <si>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</si>
  <si>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</si>
  <si>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</si>
  <si>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</si>
  <si>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</si>
  <si>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</si>
  <si>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</si>
  <si>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</si>
  <si>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</si>
  <si>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</si>
  <si>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</si>
  <si>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</si>
  <si>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</si>
  <si>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</si>
  <si>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</si>
  <si>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</si>
  <si>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</si>
  <si>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</si>
  <si>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</si>
  <si>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</si>
  <si>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</si>
  <si>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</si>
  <si>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</si>
  <si>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</si>
  <si>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</si>
  <si>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</si>
  <si>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</si>
  <si>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</si>
  <si>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</si>
  <si>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</si>
  <si>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</si>
  <si>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</si>
  <si>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</si>
  <si>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</si>
  <si>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</si>
  <si>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</si>
  <si>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</si>
  <si>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</si>
  <si>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</si>
  <si>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</si>
  <si>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</si>
  <si>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</si>
  <si>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</si>
  <si>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</si>
  <si>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</si>
  <si>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</si>
  <si>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</si>
  <si>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</si>
  <si>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</si>
  <si>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</si>
  <si>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</si>
  <si>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</si>
  <si>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</si>
  <si>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</si>
  <si>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</si>
  <si>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</si>
  <si>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</si>
  <si>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</si>
  <si>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</si>
  <si>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</si>
  <si>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</si>
  <si>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</si>
  <si>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</si>
  <si>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</si>
  <si>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</si>
  <si>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</si>
  <si>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</si>
  <si>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</si>
  <si>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</si>
  <si>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</si>
  <si>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</si>
  <si>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</si>
  <si>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</si>
  <si>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</si>
  <si>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</si>
  <si>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</si>
  <si>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</si>
  <si>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</si>
  <si>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</si>
  <si>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</si>
  <si>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</si>
  <si>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</si>
  <si>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</si>
  <si>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</si>
  <si>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</si>
  <si>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</si>
  <si>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</si>
  <si>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</si>
  <si>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</si>
  <si>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</si>
  <si>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</si>
  <si>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</si>
  <si>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</si>
  <si>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</si>
  <si>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</si>
  <si>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</si>
  <si>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</si>
  <si>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</si>
  <si>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</si>
  <si>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</si>
  <si>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</si>
  <si>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</si>
  <si>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</si>
  <si>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</si>
  <si>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</si>
  <si>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</si>
  <si>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</si>
  <si>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</si>
  <si>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</si>
  <si>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</si>
  <si>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</si>
  <si>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</si>
  <si>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</si>
  <si>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</si>
  <si>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</si>
  <si>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</si>
  <si>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</si>
  <si>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</si>
  <si>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</si>
  <si>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</si>
  <si>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</si>
  <si>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</si>
  <si>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</si>
  <si>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</si>
  <si>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</si>
  <si>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</si>
  <si>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</si>
  <si>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</si>
  <si>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</si>
  <si>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</si>
  <si>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</si>
  <si>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</si>
  <si>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</si>
  <si>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</si>
  <si>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</si>
  <si>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</si>
  <si>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</si>
  <si>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</si>
  <si>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</si>
  <si>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</si>
  <si>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</si>
  <si>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</si>
  <si>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</si>
  <si>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</si>
  <si>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</si>
  <si>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</si>
  <si>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</si>
  <si>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</si>
  <si>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</si>
  <si>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</si>
  <si>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</si>
  <si>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</si>
  <si>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</si>
  <si>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</si>
  <si>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</si>
  <si>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</si>
  <si>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</si>
  <si>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</si>
  <si>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</si>
  <si>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</si>
  <si>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</si>
  <si>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</si>
  <si>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</si>
  <si>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</si>
  <si>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</si>
  <si>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</si>
  <si>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</si>
  <si>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</si>
  <si>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</si>
  <si>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</si>
  <si>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</si>
  <si>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</si>
  <si>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</si>
  <si>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</si>
  <si>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</si>
  <si>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</si>
  <si>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</si>
  <si>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</si>
  <si>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</si>
  <si>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</si>
  <si>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</si>
  <si>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</si>
  <si>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</si>
  <si>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</si>
  <si>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</si>
  <si>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</si>
  <si>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</si>
  <si>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</si>
  <si>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</si>
  <si>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</si>
  <si>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</si>
  <si>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</si>
  <si>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</si>
  <si>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</si>
  <si>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</si>
  <si>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</si>
  <si>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</si>
  <si>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</si>
  <si>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</si>
  <si>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</si>
  <si>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</si>
  <si>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</si>
  <si>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</si>
  <si>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</si>
  <si>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</si>
  <si>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</si>
  <si>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</si>
  <si>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</si>
  <si>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</si>
  <si>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</si>
  <si>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</si>
  <si>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</si>
  <si>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</si>
  <si>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</si>
  <si>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</si>
  <si>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</si>
  <si>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</si>
  <si>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</si>
  <si>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</si>
  <si>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</si>
  <si>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</si>
  <si>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</si>
  <si>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</si>
  <si>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</si>
  <si>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</si>
  <si>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</si>
  <si>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</si>
  <si>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</si>
  <si>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</si>
  <si>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</si>
  <si>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</si>
  <si>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</si>
  <si>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</si>
  <si>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</si>
  <si>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</si>
  <si>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</si>
  <si>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</si>
  <si>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</si>
  <si>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</si>
  <si>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</si>
  <si>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</si>
  <si>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</si>
  <si>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</si>
  <si>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</si>
  <si>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</si>
  <si>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</si>
  <si>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</si>
  <si>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</si>
  <si>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</si>
  <si>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</si>
  <si>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</si>
  <si>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</si>
  <si>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</si>
  <si>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</si>
  <si>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</si>
  <si>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</si>
  <si>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</si>
  <si>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</si>
  <si>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</si>
  <si>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</si>
  <si>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</si>
  <si>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</si>
  <si>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</si>
  <si>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</si>
  <si>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</si>
  <si>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</si>
  <si>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</si>
  <si>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</si>
  <si>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</si>
  <si>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</si>
  <si>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</si>
  <si>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</si>
  <si>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</si>
  <si>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</si>
  <si>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</si>
  <si>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</si>
  <si>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</si>
  <si>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</si>
  <si>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</si>
  <si>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</si>
  <si>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</si>
  <si>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</si>
  <si>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</si>
  <si>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</si>
  <si>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</si>
  <si>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</si>
  <si>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</si>
  <si>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</si>
  <si>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</si>
  <si>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</si>
  <si>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</si>
  <si>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</si>
  <si>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</si>
  <si>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</si>
  <si>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</si>
  <si>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</si>
  <si>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</si>
  <si>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</si>
  <si>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</si>
  <si>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</si>
  <si>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</si>
  <si>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</si>
  <si>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</si>
  <si>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</si>
  <si>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</si>
  <si>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</si>
  <si>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</si>
  <si>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</si>
  <si>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</si>
  <si>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</si>
  <si>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</si>
  <si>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</si>
  <si>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</si>
  <si>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</si>
  <si>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</si>
  <si>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</si>
  <si>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</si>
  <si>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</si>
  <si>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</si>
  <si>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</si>
  <si>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</si>
  <si>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</si>
  <si>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</si>
  <si>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</si>
  <si>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</si>
  <si>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</si>
  <si>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</si>
  <si>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</si>
  <si>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</si>
  <si>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</si>
  <si>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</si>
  <si>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</si>
  <si>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</si>
  <si>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</si>
  <si>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</si>
  <si>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</si>
  <si>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</si>
  <si>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</si>
  <si>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</si>
  <si>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</si>
  <si>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</si>
  <si>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</si>
  <si>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</si>
  <si>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</si>
  <si>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</si>
  <si>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</si>
  <si>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</si>
  <si>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</si>
  <si>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</si>
  <si>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</si>
  <si>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</si>
  <si>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</si>
  <si>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</si>
  <si>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</si>
  <si>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</si>
  <si>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</si>
  <si>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</si>
  <si>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</si>
  <si>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</si>
  <si>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</si>
  <si>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</si>
  <si>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</si>
  <si>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</si>
  <si>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</si>
  <si>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</si>
  <si>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</si>
  <si>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</si>
  <si>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</si>
  <si>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</si>
  <si>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</si>
  <si>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</si>
  <si>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</si>
  <si>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</si>
  <si>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</si>
  <si>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</si>
  <si>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</si>
  <si>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</si>
  <si>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</si>
  <si>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</si>
  <si>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</si>
  <si>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</si>
  <si>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</si>
  <si>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</si>
  <si>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</si>
  <si>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</si>
  <si>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</si>
  <si>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</si>
  <si>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</si>
  <si>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</si>
  <si>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</si>
  <si>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</si>
  <si>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</si>
  <si>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</si>
  <si>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</si>
  <si>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</si>
  <si>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</si>
  <si>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</si>
  <si>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</si>
  <si>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</si>
  <si>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</si>
  <si>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</si>
  <si>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</si>
  <si>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</si>
  <si>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</si>
  <si>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</si>
  <si>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</si>
  <si>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</si>
  <si>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</si>
  <si>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</si>
  <si>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</si>
  <si>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</si>
  <si>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</si>
  <si>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</si>
  <si>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</si>
  <si>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</si>
  <si>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</si>
  <si>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</si>
  <si>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</si>
  <si>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</si>
  <si>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</si>
  <si>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</si>
  <si>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</si>
  <si>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</si>
  <si>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</si>
  <si>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</si>
  <si>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</si>
  <si>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</si>
  <si>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</si>
  <si>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</si>
  <si>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</si>
  <si>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</si>
  <si>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</si>
  <si>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</si>
  <si>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</si>
  <si>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</si>
  <si>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</si>
  <si>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</si>
  <si>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</si>
  <si>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</si>
  <si>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</si>
  <si>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</si>
  <si>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</si>
  <si>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</si>
  <si>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</si>
  <si>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</si>
  <si>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</si>
  <si>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</si>
  <si>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</si>
  <si>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</si>
  <si>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</si>
  <si>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</si>
  <si>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</si>
  <si>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</si>
  <si>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</si>
  <si>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</si>
  <si>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</si>
  <si>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</si>
  <si>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</si>
  <si>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</si>
  <si>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</si>
  <si>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</si>
  <si>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</si>
  <si>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</si>
  <si>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</si>
  <si>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</si>
  <si>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</si>
  <si>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</si>
  <si>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</si>
  <si>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</si>
  <si>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</si>
  <si>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</si>
  <si>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</si>
  <si>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</si>
  <si>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</si>
  <si>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</si>
  <si>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</si>
  <si>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</si>
  <si>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</si>
  <si>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</si>
  <si>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</si>
  <si>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</si>
  <si>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</si>
  <si>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</si>
  <si>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</si>
  <si>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</si>
  <si>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</si>
  <si>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</si>
  <si>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</si>
  <si>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</si>
  <si>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</si>
  <si>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</si>
  <si>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</si>
  <si>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</si>
  <si>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</si>
  <si>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</si>
  <si>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</si>
  <si>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</si>
  <si>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</si>
  <si>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</si>
  <si>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</si>
  <si>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</si>
  <si>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</si>
  <si>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</si>
  <si>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</si>
  <si>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</si>
  <si>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</si>
  <si>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</si>
  <si>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</si>
  <si>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</si>
  <si>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</si>
  <si>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</si>
  <si>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</si>
  <si>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</si>
  <si>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</si>
  <si>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</si>
  <si>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</si>
  <si>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</si>
  <si>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</si>
  <si>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</si>
  <si>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</si>
  <si>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</si>
  <si>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</si>
  <si>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</si>
  <si>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</si>
  <si>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</si>
  <si>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</si>
  <si>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</si>
  <si>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</si>
  <si>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</si>
  <si>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</si>
  <si>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</si>
  <si>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</si>
  <si>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</si>
  <si>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</si>
  <si>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</si>
  <si>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</si>
  <si>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</si>
  <si>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</si>
  <si>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</si>
  <si>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</si>
  <si>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</si>
  <si>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</si>
  <si>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</si>
  <si>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</si>
  <si>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</si>
  <si>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</si>
  <si>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</si>
  <si>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</si>
  <si>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</si>
  <si>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</si>
  <si>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</si>
  <si>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</si>
  <si>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</si>
  <si>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</si>
  <si>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</si>
  <si>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</si>
  <si>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</si>
  <si>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</si>
  <si>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</si>
  <si>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</si>
  <si>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</si>
  <si>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</si>
  <si>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</si>
  <si>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</si>
  <si>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</si>
  <si>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</si>
  <si>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</si>
  <si>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</si>
  <si>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</si>
  <si>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</si>
  <si>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</si>
  <si>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</si>
  <si>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</si>
  <si>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</si>
  <si>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</si>
  <si>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</si>
  <si>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</si>
  <si>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</si>
  <si>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</si>
  <si>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</si>
  <si>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</si>
  <si>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</si>
  <si>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</si>
  <si>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</si>
  <si>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</si>
  <si>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</si>
  <si>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</si>
  <si>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</si>
  <si>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</si>
  <si>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</si>
  <si>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</si>
  <si>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</si>
  <si>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</si>
  <si>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</si>
  <si>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</si>
  <si>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</si>
  <si>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</si>
  <si>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</si>
  <si>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</si>
  <si>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</si>
  <si>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</si>
  <si>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</si>
  <si>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</si>
  <si>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</si>
  <si>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</si>
  <si>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</si>
  <si>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</si>
  <si>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</si>
  <si>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</si>
  <si>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</si>
  <si>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</si>
  <si>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</si>
  <si>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</si>
  <si>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</si>
  <si>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</si>
  <si>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</si>
  <si>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</si>
  <si>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</si>
  <si>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</si>
  <si>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</si>
  <si>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</si>
  <si>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</si>
  <si>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</si>
  <si>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</si>
  <si>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</si>
  <si>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</si>
  <si>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</si>
  <si>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</si>
  <si>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</si>
  <si>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</si>
  <si>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</si>
  <si>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</si>
  <si>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</si>
  <si>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</si>
  <si>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</si>
  <si>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</si>
  <si>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</si>
  <si>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</si>
  <si>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</si>
  <si>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</si>
  <si>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</si>
  <si>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</si>
  <si>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</si>
  <si>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</si>
  <si>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</si>
  <si>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</si>
  <si>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</si>
  <si>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</si>
  <si>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</si>
  <si>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</si>
  <si>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</si>
  <si>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</si>
  <si>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</si>
  <si>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</si>
  <si>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</si>
  <si>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</si>
  <si>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</si>
  <si>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</si>
  <si>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</si>
  <si>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</si>
  <si>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</si>
  <si>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</si>
  <si>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</si>
  <si>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</si>
  <si>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</si>
  <si>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</si>
  <si>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</si>
  <si>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</si>
  <si>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</si>
  <si>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</si>
  <si>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</si>
  <si>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</si>
  <si>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</si>
  <si>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</si>
  <si>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</si>
  <si>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</si>
  <si>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</si>
  <si>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</si>
  <si>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</si>
  <si>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</si>
  <si>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</si>
  <si>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</si>
  <si>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</si>
  <si>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</si>
  <si>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</si>
  <si>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</si>
  <si>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</si>
  <si>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</si>
  <si>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</si>
  <si>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</si>
  <si>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</si>
  <si>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</si>
  <si>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</si>
  <si>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</si>
  <si>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</si>
  <si>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</si>
  <si>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</si>
  <si>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</si>
  <si>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</si>
  <si>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</si>
  <si>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</si>
  <si>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</si>
  <si>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</si>
  <si>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</si>
  <si>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</si>
  <si>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</si>
  <si>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</si>
  <si>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</si>
  <si>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</si>
  <si>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</si>
  <si>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</si>
  <si>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</si>
  <si>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</si>
  <si>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</si>
  <si>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</si>
  <si>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</si>
  <si>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</si>
  <si>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</si>
  <si>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</si>
  <si>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</si>
  <si>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</si>
  <si>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</si>
  <si>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</si>
  <si>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</si>
  <si>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</si>
  <si>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</si>
  <si>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</si>
  <si>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</si>
  <si>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</si>
  <si>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</si>
  <si>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</si>
  <si>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</si>
  <si>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</si>
  <si>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</si>
  <si>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</si>
  <si>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</si>
  <si>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</si>
  <si>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</si>
  <si>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</si>
  <si>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</si>
  <si>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</si>
  <si>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</si>
  <si>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</si>
  <si>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</si>
  <si>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</si>
  <si>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</si>
  <si>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</si>
  <si>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</si>
  <si>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</si>
  <si>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</si>
  <si>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</si>
  <si>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</si>
  <si>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</si>
  <si>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</si>
  <si>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</si>
  <si>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</si>
  <si>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</si>
  <si>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</si>
  <si>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</si>
  <si>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</si>
  <si>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</si>
  <si>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</si>
  <si>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</si>
  <si>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</si>
  <si>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</si>
  <si>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</si>
  <si>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</si>
  <si>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</si>
  <si>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</si>
  <si>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</si>
  <si>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</si>
  <si>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</si>
  <si>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</si>
  <si>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</si>
  <si>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</si>
  <si>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</si>
  <si>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</si>
  <si>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</si>
  <si>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</si>
  <si>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</si>
  <si>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</si>
  <si>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</si>
  <si>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</si>
  <si>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</si>
  <si>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</si>
  <si>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</si>
  <si>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</si>
  <si>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</si>
  <si>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</si>
  <si>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</si>
  <si>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</si>
  <si>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</si>
  <si>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</si>
  <si>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</si>
  <si>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</si>
  <si>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</si>
  <si>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</si>
  <si>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</si>
  <si>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</si>
  <si>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</si>
  <si>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</si>
  <si>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</si>
  <si>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</si>
  <si>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</si>
  <si>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</si>
  <si>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</si>
  <si>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</si>
  <si>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</si>
  <si>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</si>
  <si>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</si>
  <si>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</si>
  <si>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</si>
  <si>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</si>
  <si>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</si>
  <si>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</si>
  <si>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</si>
  <si>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</si>
  <si>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</si>
  <si>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</si>
  <si>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</si>
  <si>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</si>
  <si>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</si>
  <si>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</si>
  <si>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</si>
  <si>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</si>
  <si>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</si>
  <si>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</si>
  <si>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</si>
  <si>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</si>
  <si>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</si>
  <si>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</si>
  <si>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</si>
  <si>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</si>
  <si>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</si>
  <si>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</si>
  <si>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</si>
  <si>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</si>
  <si>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</si>
  <si>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</si>
  <si>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</si>
  <si>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</si>
  <si>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</si>
  <si>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</si>
  <si>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</si>
  <si>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</si>
  <si>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</si>
  <si>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</si>
  <si>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</si>
  <si>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</si>
  <si>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</si>
  <si>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</si>
  <si>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</si>
  <si>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</si>
  <si>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</si>
  <si>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</si>
  <si>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</si>
  <si>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</si>
  <si>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</si>
  <si>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</si>
  <si>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</si>
  <si>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</si>
  <si>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</si>
  <si>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</si>
  <si>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</si>
  <si>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</si>
  <si>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</si>
  <si>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</si>
  <si>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</si>
  <si>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</si>
  <si>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</si>
  <si>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</si>
  <si>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</si>
  <si>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</si>
  <si>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</si>
  <si>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</si>
  <si>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</si>
  <si>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</si>
  <si>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</si>
  <si>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</si>
  <si>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</si>
  <si>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</si>
  <si>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</si>
  <si>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</si>
  <si>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</si>
  <si>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</si>
  <si>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</si>
  <si>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</si>
  <si>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</si>
  <si>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</si>
  <si>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</si>
  <si>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</si>
  <si>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</si>
  <si>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</si>
  <si>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</si>
  <si>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</si>
  <si>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</si>
  <si>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</si>
  <si>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</si>
  <si>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</si>
  <si>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</si>
  <si>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</si>
  <si>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</si>
  <si>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</si>
  <si>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</si>
  <si>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</si>
  <si>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</si>
  <si>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</si>
  <si>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</si>
  <si>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</si>
  <si>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</si>
  <si>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</si>
  <si>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</si>
  <si>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</si>
  <si>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</si>
  <si>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</si>
  <si>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</si>
  <si>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</si>
  <si>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</si>
  <si>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</si>
  <si>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</si>
  <si>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</si>
  <si>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</si>
  <si>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</si>
  <si>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</si>
  <si>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</si>
  <si>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</si>
  <si>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</si>
  <si>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</si>
  <si>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</si>
  <si>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</si>
  <si>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</si>
  <si>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</si>
  <si>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</si>
  <si>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</si>
  <si>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</si>
  <si>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</si>
  <si>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</si>
  <si>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</si>
  <si>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</si>
  <si>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</si>
  <si>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</si>
  <si>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</si>
  <si>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</si>
  <si>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</si>
  <si>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</si>
  <si>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</si>
  <si>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</si>
  <si>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</si>
  <si>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</si>
  <si>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</si>
  <si>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</si>
  <si>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</si>
  <si>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</si>
  <si>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</si>
  <si>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</si>
  <si>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</si>
  <si>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</si>
  <si>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</si>
  <si>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</si>
  <si>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</si>
  <si>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</si>
  <si>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</si>
  <si>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</si>
  <si>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</si>
  <si>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</si>
  <si>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</si>
  <si>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</si>
  <si>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</si>
  <si>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</si>
  <si>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</si>
  <si>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</si>
  <si>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</si>
  <si>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</si>
  <si>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</si>
  <si>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</si>
  <si>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</si>
  <si>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</si>
  <si>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</si>
  <si>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</si>
  <si>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</si>
  <si>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</si>
  <si>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</si>
  <si>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</si>
  <si>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</si>
  <si>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</si>
  <si>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</si>
  <si>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</si>
  <si>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</si>
  <si>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</si>
  <si>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</si>
  <si>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</si>
  <si>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</si>
  <si>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</si>
  <si>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</si>
  <si>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</si>
  <si>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</si>
  <si>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</si>
  <si>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</si>
  <si>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</si>
  <si>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</si>
  <si>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</si>
  <si>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</si>
  <si>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</si>
  <si>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</si>
  <si>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</si>
  <si>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</si>
  <si>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</si>
  <si>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</si>
  <si>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</si>
  <si>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</si>
  <si>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</si>
  <si>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</si>
  <si>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</si>
  <si>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</si>
  <si>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</si>
  <si>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</si>
  <si>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</si>
  <si>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</si>
  <si>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</si>
  <si>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</si>
  <si>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</si>
  <si>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</si>
  <si>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</si>
  <si>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</si>
  <si>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</si>
  <si>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</si>
  <si>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</si>
  <si>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</si>
  <si>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</si>
  <si>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</si>
  <si>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</si>
  <si>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</si>
  <si>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</si>
  <si>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</si>
  <si>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</si>
  <si>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</si>
  <si>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</si>
  <si>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</si>
  <si>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</si>
  <si>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</si>
  <si>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</si>
  <si>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</si>
  <si>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</si>
  <si>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</si>
  <si>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</si>
  <si>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</si>
  <si>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</si>
  <si>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</si>
  <si>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</si>
  <si>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</si>
  <si>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</si>
  <si>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</si>
  <si>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</si>
  <si>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</si>
  <si>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</si>
  <si>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</si>
  <si>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</si>
  <si>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</si>
  <si>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</si>
  <si>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</si>
  <si>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</si>
  <si>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</si>
  <si>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</si>
  <si>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</si>
  <si>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</si>
  <si>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</si>
  <si>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</si>
  <si>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</si>
  <si>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</si>
  <si>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</si>
  <si>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</si>
  <si>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</si>
  <si>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</si>
  <si>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</si>
  <si>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</si>
  <si>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</si>
  <si>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</si>
  <si>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</si>
  <si>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</si>
  <si>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</si>
  <si>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</si>
  <si>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</si>
  <si>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</si>
  <si>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</si>
  <si>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</si>
  <si>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</si>
  <si>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</si>
  <si>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</si>
  <si>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</si>
  <si>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</si>
  <si>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</si>
  <si>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</si>
  <si>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</si>
  <si>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</si>
  <si>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</si>
  <si>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</si>
  <si>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</si>
  <si>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</si>
  <si>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</si>
  <si>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</si>
  <si>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</si>
  <si>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</si>
  <si>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</si>
  <si>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</si>
  <si>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</si>
  <si>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</si>
  <si>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</si>
  <si>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</si>
  <si>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</si>
  <si>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</si>
  <si>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</si>
  <si>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</si>
  <si>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</si>
  <si>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</si>
  <si>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</si>
  <si>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</si>
  <si>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</si>
  <si>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</si>
  <si>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</si>
  <si>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</si>
  <si>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</si>
  <si>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</si>
  <si>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</si>
  <si>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</si>
  <si>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</si>
  <si>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</si>
  <si>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</si>
  <si>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</si>
  <si>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</si>
  <si>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</si>
  <si>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</si>
  <si>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</si>
  <si>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</si>
  <si>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</si>
  <si>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</si>
  <si>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</si>
  <si>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</si>
  <si>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</si>
  <si>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</si>
  <si>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</si>
  <si>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</si>
  <si>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</si>
  <si>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</si>
  <si>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</si>
  <si>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</si>
  <si>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</si>
  <si>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</si>
  <si>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</si>
  <si>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</si>
  <si>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</si>
  <si>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</si>
  <si>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</si>
  <si>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</si>
  <si>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</si>
  <si>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</si>
  <si>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</si>
  <si>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</si>
  <si>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</si>
  <si>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</si>
  <si>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</si>
  <si>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</si>
  <si>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</si>
  <si>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</si>
  <si>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</si>
  <si>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</si>
  <si>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</si>
  <si>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</si>
  <si>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</si>
  <si>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</si>
  <si>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</si>
  <si>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</si>
  <si>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</si>
  <si>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</si>
  <si>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</si>
  <si>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</si>
  <si>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</si>
  <si>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</si>
  <si>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</si>
  <si>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</si>
  <si>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</si>
  <si>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</si>
  <si>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</si>
  <si>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</si>
  <si>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</si>
  <si>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</si>
  <si>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</si>
  <si>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</si>
  <si>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</si>
  <si>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</si>
  <si>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</si>
  <si>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</si>
  <si>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</si>
  <si>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</si>
  <si>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</si>
  <si>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</si>
  <si>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</si>
  <si>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</si>
  <si>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</si>
  <si>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</si>
  <si>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</si>
  <si>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</si>
  <si>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</si>
  <si>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</si>
  <si>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</si>
  <si>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</si>
  <si>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</si>
  <si>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</si>
  <si>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</si>
  <si>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</si>
  <si>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</si>
  <si>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</si>
  <si>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</si>
  <si>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</si>
  <si>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</si>
  <si>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</si>
  <si>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</si>
  <si>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</si>
  <si>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</si>
  <si>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</si>
  <si>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</si>
  <si>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</si>
  <si>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</si>
  <si>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</si>
  <si>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</si>
  <si>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</si>
  <si>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</si>
  <si>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</si>
  <si>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</si>
  <si>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</si>
  <si>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</si>
  <si>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</si>
  <si>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</si>
  <si>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</si>
  <si>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</si>
  <si>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</si>
  <si>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</si>
  <si>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</si>
  <si>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</si>
  <si>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</si>
  <si>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</si>
  <si>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</si>
  <si>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</si>
  <si>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</si>
  <si>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</si>
  <si>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</si>
  <si>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</si>
  <si>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</si>
  <si>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</si>
  <si>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</si>
  <si>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</si>
  <si>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</si>
  <si>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</si>
  <si>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</si>
  <si>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</si>
  <si>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</si>
  <si>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</si>
  <si>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</si>
  <si>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</si>
  <si>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</si>
  <si>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</si>
  <si>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</si>
  <si>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</si>
  <si>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</si>
  <si>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</si>
  <si>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</si>
  <si>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</si>
  <si>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</si>
  <si>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</si>
  <si>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</si>
  <si>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</si>
  <si>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</si>
  <si>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</si>
  <si>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</si>
  <si>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</si>
  <si>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</si>
  <si>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</si>
  <si>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</si>
  <si>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</si>
  <si>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</si>
  <si>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</si>
  <si>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</si>
  <si>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</si>
  <si>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</si>
  <si>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</si>
  <si>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</si>
  <si>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</si>
  <si>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</si>
  <si>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</si>
  <si>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</si>
  <si>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</si>
  <si>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</si>
  <si>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</si>
  <si>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</si>
  <si>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</si>
  <si>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</si>
  <si>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</si>
  <si>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</si>
  <si>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</si>
  <si>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</si>
  <si>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</si>
  <si>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</si>
  <si>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</si>
  <si>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</si>
  <si>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</si>
  <si>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</si>
  <si>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</si>
  <si>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</si>
  <si>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</si>
  <si>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</si>
  <si>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</si>
  <si>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</si>
  <si>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</si>
  <si>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</si>
  <si>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</si>
  <si>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</si>
  <si>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</si>
  <si>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</si>
  <si>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</si>
  <si>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</si>
  <si>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</si>
  <si>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</si>
  <si>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</si>
  <si>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</si>
  <si>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</si>
  <si>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</si>
  <si>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</si>
  <si>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</si>
  <si>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</si>
  <si>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</si>
  <si>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</si>
  <si>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</si>
  <si>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</si>
  <si>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</si>
  <si>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</si>
  <si>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</si>
  <si>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</si>
  <si>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</si>
  <si>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</si>
  <si>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</si>
  <si>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</si>
  <si>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</si>
  <si>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</si>
  <si>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</si>
  <si>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</si>
  <si>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</si>
  <si>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</si>
  <si>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</si>
  <si>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</si>
  <si>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</si>
  <si>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</si>
  <si>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</si>
  <si>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</si>
  <si>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</si>
  <si>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</si>
  <si>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</si>
  <si>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</si>
  <si>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</si>
  <si>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</si>
  <si>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</si>
  <si>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</si>
  <si>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</si>
  <si>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</si>
  <si>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</si>
  <si>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</si>
  <si>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</si>
  <si>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</si>
  <si>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</si>
  <si>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</si>
  <si>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</si>
  <si>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</si>
  <si>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</si>
  <si>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</si>
  <si>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</si>
  <si>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</si>
  <si>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</si>
  <si>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</si>
  <si>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</si>
  <si>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</si>
  <si>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</si>
  <si>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</si>
  <si>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</si>
  <si>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</si>
  <si>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</si>
  <si>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</si>
  <si>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</si>
  <si>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</si>
  <si>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</si>
  <si>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</si>
  <si>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</si>
  <si>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</si>
  <si>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</si>
  <si>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</si>
  <si>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</si>
  <si>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</si>
  <si>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</si>
  <si>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</si>
  <si>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</si>
  <si>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</si>
  <si>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</si>
  <si>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</si>
  <si>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</si>
  <si>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</si>
  <si>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</si>
  <si>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</si>
  <si>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</si>
  <si>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</si>
  <si>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</si>
  <si>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</si>
  <si>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</si>
  <si>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</si>
  <si>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</si>
  <si>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</si>
  <si>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</si>
  <si>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</si>
  <si>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</si>
  <si>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</si>
  <si>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</si>
  <si>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</si>
  <si>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</si>
  <si>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</si>
  <si>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</si>
  <si>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</si>
  <si>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</si>
  <si>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</si>
  <si>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</si>
  <si>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</si>
  <si>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</si>
  <si>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</si>
  <si>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</si>
  <si>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</si>
  <si>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</si>
  <si>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</si>
  <si>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</si>
  <si>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</si>
  <si>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</si>
  <si>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</si>
  <si>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</si>
  <si>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</si>
  <si>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</si>
  <si>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</si>
  <si>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</si>
  <si>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</si>
  <si>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</si>
  <si>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</si>
  <si>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</si>
  <si>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</si>
  <si>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</si>
  <si>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</si>
  <si>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</si>
  <si>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</si>
  <si>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</si>
  <si>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</si>
  <si>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</si>
  <si>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</si>
  <si>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</si>
  <si>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</si>
  <si>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</si>
  <si>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</si>
  <si>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</si>
  <si>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</si>
  <si>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</si>
  <si>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</si>
  <si>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</si>
  <si>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</si>
  <si>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</si>
  <si>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</si>
  <si>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</si>
  <si>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</si>
  <si>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</si>
  <si>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</si>
  <si>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</si>
  <si>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</si>
  <si>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</si>
  <si>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</si>
  <si>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</si>
  <si>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</si>
  <si>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</si>
  <si>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</si>
  <si>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</si>
  <si>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</si>
  <si>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</si>
  <si>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</si>
  <si>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</si>
  <si>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</si>
  <si>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</si>
  <si>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</si>
  <si>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</si>
  <si>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</si>
  <si>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</si>
  <si>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</si>
  <si>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</si>
  <si>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</si>
  <si>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</si>
  <si>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</si>
  <si>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</si>
  <si>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</si>
  <si>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</si>
  <si>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</si>
  <si>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</si>
  <si>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</si>
  <si>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</si>
  <si>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</si>
  <si>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</si>
  <si>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</si>
  <si>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</si>
  <si>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</si>
  <si>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</si>
  <si>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</si>
  <si>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</si>
  <si>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</si>
  <si>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</si>
  <si>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</si>
  <si>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</si>
  <si>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</si>
  <si>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</si>
  <si>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</si>
  <si>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</si>
  <si>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</si>
  <si>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</si>
  <si>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</si>
  <si>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</si>
  <si>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</si>
  <si>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</si>
  <si>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</si>
  <si>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</si>
  <si>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</si>
  <si>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</si>
  <si>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</si>
  <si>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</si>
  <si>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</si>
  <si>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</si>
  <si>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</si>
  <si>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</si>
  <si>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</si>
  <si>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</si>
  <si>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</si>
  <si>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</si>
  <si>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</si>
  <si>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</si>
  <si>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</si>
  <si>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</si>
  <si>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</si>
  <si>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</si>
  <si>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</si>
  <si>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</si>
  <si>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</si>
  <si>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</si>
  <si>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</si>
  <si>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</si>
  <si>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</si>
  <si>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</si>
  <si>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</si>
  <si>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</si>
  <si>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</si>
  <si>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</si>
  <si>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</si>
  <si>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</si>
  <si>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</si>
  <si>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</si>
  <si>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</si>
  <si>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</si>
  <si>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</si>
  <si>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</si>
  <si>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</si>
  <si>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</si>
  <si>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</si>
  <si>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</si>
  <si>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</si>
  <si>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</si>
  <si>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</si>
  <si>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</si>
  <si>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</si>
  <si>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</si>
  <si>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</si>
  <si>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</si>
  <si>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</si>
  <si>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</si>
  <si>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</si>
  <si>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</si>
  <si>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</si>
  <si>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</si>
  <si>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</si>
  <si>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</si>
  <si>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</si>
  <si>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</si>
  <si>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</si>
  <si>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</si>
  <si>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</si>
  <si>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</si>
  <si>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</si>
  <si>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</si>
  <si>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</si>
  <si>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</si>
  <si>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</si>
  <si>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</si>
  <si>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</si>
  <si>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</si>
  <si>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</si>
  <si>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</si>
  <si>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</si>
  <si>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</si>
  <si>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</si>
  <si>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</si>
  <si>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</si>
  <si>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</si>
  <si>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</si>
  <si>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</si>
  <si>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</si>
  <si>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</si>
  <si>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</si>
  <si>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</si>
  <si>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</si>
  <si>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</si>
  <si>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</si>
  <si>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</si>
  <si>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</si>
  <si>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</si>
  <si>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</si>
  <si>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</si>
  <si>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</si>
  <si>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</si>
  <si>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</si>
  <si>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</si>
  <si>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</si>
  <si>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</si>
  <si>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</si>
  <si>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</si>
  <si>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</si>
  <si>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</si>
  <si>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</si>
  <si>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</si>
  <si>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</si>
  <si>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</si>
  <si>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</si>
  <si>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</si>
  <si>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</si>
  <si>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</si>
  <si>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</si>
  <si>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</si>
  <si>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</si>
  <si>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</si>
  <si>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</si>
  <si>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</si>
  <si>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</si>
  <si>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</si>
  <si>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</si>
  <si>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</si>
  <si>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</si>
  <si>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</si>
  <si>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</si>
  <si>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</si>
  <si>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</si>
  <si>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</si>
  <si>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</si>
  <si>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</si>
  <si>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</si>
  <si>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</si>
  <si>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</si>
  <si>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</si>
  <si>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</si>
  <si>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</si>
  <si>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</si>
  <si>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</si>
  <si>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</si>
  <si>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</si>
  <si>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</si>
  <si>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</si>
  <si>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</si>
  <si>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</si>
  <si>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</si>
  <si>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</si>
  <si>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</si>
  <si>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</si>
  <si>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</si>
  <si>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</si>
  <si>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</si>
  <si>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</si>
  <si>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</si>
  <si>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</si>
  <si>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</si>
  <si>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</si>
  <si>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</si>
  <si>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</si>
  <si>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</si>
  <si>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</si>
  <si>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</si>
  <si>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</si>
  <si>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</si>
  <si>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</si>
  <si>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</si>
  <si>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</si>
  <si>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</si>
  <si>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</si>
  <si>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</si>
  <si>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</si>
  <si>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</si>
  <si>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</si>
  <si>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</si>
  <si>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</si>
  <si>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</si>
  <si>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</si>
  <si>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</si>
  <si>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</si>
  <si>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</si>
  <si>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</si>
  <si>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</si>
  <si>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</si>
  <si>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</si>
  <si>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</si>
  <si>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</si>
  <si>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</si>
  <si>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</si>
  <si>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</si>
  <si>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</si>
  <si>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</si>
  <si>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</si>
  <si>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</si>
  <si>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</si>
  <si>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</si>
  <si>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</si>
  <si>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</si>
  <si>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</si>
  <si>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</si>
  <si>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</si>
  <si>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</si>
  <si>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</si>
  <si>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</si>
  <si>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</si>
  <si>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</si>
  <si>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</si>
  <si>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</si>
  <si>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</si>
  <si>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</si>
  <si>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</si>
  <si>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</si>
  <si>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</si>
  <si>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</si>
  <si>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</si>
  <si>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</si>
  <si>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</si>
  <si>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</si>
  <si>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</si>
  <si>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</si>
  <si>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</si>
  <si>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</si>
  <si>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</si>
  <si>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</si>
  <si>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</si>
  <si>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</si>
  <si>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</si>
  <si>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</si>
  <si>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</si>
  <si>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</si>
  <si>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</si>
  <si>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</si>
  <si>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</si>
  <si>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</si>
  <si>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</si>
  <si>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</si>
  <si>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</si>
  <si>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</si>
  <si>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</si>
  <si>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</si>
  <si>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</si>
  <si>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</si>
  <si>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</si>
  <si>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</si>
  <si>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</si>
  <si>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</si>
  <si>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</si>
  <si>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</si>
  <si>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</si>
  <si>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</si>
  <si>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</si>
  <si>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</si>
  <si>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</si>
  <si>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</si>
  <si>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</si>
  <si>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</si>
  <si>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</si>
  <si>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</si>
  <si>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</si>
  <si>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</si>
  <si>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</si>
  <si>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</si>
  <si>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</si>
  <si>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</si>
  <si>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</si>
  <si>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</si>
  <si>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</si>
  <si>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</si>
  <si>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</si>
  <si>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</si>
  <si>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</si>
  <si>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</si>
  <si>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</si>
  <si>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</si>
  <si>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</si>
  <si>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</si>
  <si>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</si>
  <si>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</si>
  <si>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</si>
  <si>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</si>
  <si>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</si>
  <si>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</si>
  <si>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</si>
  <si>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</si>
  <si>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</si>
  <si>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</si>
  <si>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</si>
  <si>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</si>
  <si>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</si>
  <si>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</si>
  <si>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</si>
  <si>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</si>
  <si>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</si>
  <si>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</si>
  <si>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</si>
  <si>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</si>
  <si>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</si>
  <si>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</si>
  <si>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</si>
  <si>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</si>
  <si>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</si>
  <si>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</si>
  <si>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</si>
  <si>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</si>
  <si>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</si>
  <si>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</si>
  <si>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</si>
  <si>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</si>
  <si>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</si>
  <si>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</si>
  <si>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</si>
  <si>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</si>
  <si>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</si>
  <si>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</si>
  <si>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</si>
  <si>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</si>
  <si>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</si>
  <si>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</si>
  <si>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</si>
  <si>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</si>
  <si>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</si>
  <si>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</si>
  <si>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</si>
  <si>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</si>
  <si>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</si>
  <si>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</si>
  <si>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</si>
  <si>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</si>
  <si>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</si>
  <si>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</si>
  <si>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</si>
  <si>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</si>
  <si>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</si>
  <si>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</si>
  <si>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</si>
  <si>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</si>
  <si>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</si>
  <si>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</si>
  <si>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</si>
  <si>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</si>
  <si>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</si>
  <si>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</si>
  <si>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</si>
  <si>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</si>
  <si>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</si>
  <si>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</si>
  <si>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</si>
  <si>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</si>
  <si>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</si>
  <si>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</si>
  <si>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</si>
  <si>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</si>
  <si>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</si>
  <si>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</si>
  <si>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</si>
  <si>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</si>
  <si>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</si>
  <si>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</si>
  <si>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</si>
  <si>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</si>
  <si>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</si>
  <si>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</si>
  <si>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</si>
  <si>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</si>
  <si>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</si>
  <si>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</si>
  <si>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</si>
  <si>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</si>
  <si>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</si>
  <si>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</si>
  <si>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</si>
  <si>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</si>
  <si>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</si>
  <si>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</si>
  <si>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</si>
  <si>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</si>
  <si>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</si>
  <si>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</si>
  <si>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</si>
  <si>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</si>
  <si>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</si>
  <si>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</si>
  <si>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</si>
  <si>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</si>
  <si>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</si>
  <si>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</si>
  <si>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</si>
  <si>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</si>
  <si>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</si>
  <si>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</si>
  <si>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</si>
  <si>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</si>
  <si>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</si>
  <si>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</si>
  <si>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</si>
  <si>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</si>
  <si>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</si>
  <si>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</si>
  <si>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</si>
  <si>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</si>
  <si>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</si>
  <si>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</si>
  <si>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</si>
  <si>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</si>
  <si>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</si>
  <si>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</si>
  <si>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</si>
  <si>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</si>
  <si>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</si>
  <si>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</si>
  <si>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</si>
  <si>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</si>
  <si>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</si>
  <si>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</si>
  <si>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</si>
  <si>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</si>
  <si>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</si>
  <si>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</si>
  <si>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</si>
  <si>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</si>
  <si>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</si>
  <si>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</si>
  <si>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</si>
  <si>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</si>
  <si>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</si>
  <si>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</si>
  <si>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</si>
  <si>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</si>
  <si>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</si>
  <si>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</si>
  <si>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</si>
  <si>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</si>
  <si>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</si>
  <si>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</si>
  <si>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</si>
  <si>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</si>
  <si>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</si>
  <si>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</si>
  <si>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</si>
  <si>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</si>
  <si>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</si>
  <si>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</si>
  <si>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</si>
  <si>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</si>
  <si>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</si>
  <si>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</si>
  <si>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</si>
  <si>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</si>
  <si>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</si>
  <si>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</si>
  <si>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</si>
  <si>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</si>
  <si>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</si>
  <si>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</si>
  <si>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</si>
  <si>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</si>
  <si>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</si>
  <si>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</si>
  <si>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</si>
  <si>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</si>
  <si>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</si>
  <si>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</si>
  <si>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</si>
  <si>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</si>
  <si>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</si>
  <si>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</si>
  <si>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</si>
  <si>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</si>
  <si>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</si>
  <si>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</si>
  <si>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</si>
  <si>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</si>
  <si>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</si>
  <si>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</si>
  <si>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</si>
  <si>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</si>
  <si>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</si>
  <si>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</si>
  <si>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</si>
  <si>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</si>
  <si>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</si>
  <si>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</si>
  <si>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</si>
  <si>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</si>
  <si>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</si>
  <si>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</si>
  <si>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</si>
  <si>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</si>
  <si>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</si>
  <si>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</si>
  <si>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</si>
  <si>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</si>
  <si>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</si>
  <si>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</si>
  <si>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</si>
  <si>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</si>
  <si>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</si>
  <si>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</si>
  <si>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</si>
  <si>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</si>
  <si>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</si>
  <si>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</si>
  <si>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</si>
  <si>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</si>
  <si>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</si>
  <si>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</si>
  <si>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</si>
  <si>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</si>
  <si>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</si>
  <si>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</si>
  <si>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</si>
  <si>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</si>
  <si>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</si>
  <si>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</si>
  <si>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</si>
  <si>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</si>
  <si>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</si>
  <si>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</si>
  <si>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</si>
  <si>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</si>
  <si>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</si>
  <si>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</si>
  <si>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</si>
  <si>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</si>
  <si>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</si>
  <si>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</si>
  <si>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</si>
  <si>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</si>
  <si>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</si>
  <si>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</si>
  <si>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</si>
  <si>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</si>
  <si>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</si>
  <si>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</si>
  <si>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</si>
  <si>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</si>
  <si>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</si>
  <si>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</si>
  <si>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</si>
  <si>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</si>
  <si>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</si>
  <si>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</si>
  <si>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</si>
  <si>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</si>
  <si>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</si>
  <si>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</si>
  <si>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</si>
  <si>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</si>
  <si>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</si>
  <si>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</si>
  <si>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</si>
  <si>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</si>
  <si>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</si>
  <si>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</si>
  <si>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</si>
  <si>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</si>
  <si>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</si>
  <si>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</si>
  <si>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</si>
  <si>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</si>
  <si>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</si>
  <si>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</si>
  <si>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</si>
  <si>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</si>
  <si>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</si>
  <si>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</si>
  <si>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</si>
  <si>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</si>
  <si>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</si>
  <si>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</si>
  <si>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</si>
  <si>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</si>
  <si>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</si>
  <si>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</si>
  <si>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</si>
  <si>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</si>
  <si>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</si>
  <si>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</si>
  <si>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</si>
  <si>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</si>
  <si>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</si>
  <si>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</si>
  <si>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</si>
  <si>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</si>
  <si>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</si>
  <si>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</si>
  <si>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</si>
  <si>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</si>
  <si>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</si>
  <si>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</si>
  <si>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</si>
  <si>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</si>
  <si>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</si>
  <si>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</si>
  <si>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</si>
  <si>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</si>
  <si>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</si>
  <si>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</si>
  <si>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</si>
  <si>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</si>
  <si>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</si>
  <si>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</si>
  <si>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</si>
  <si>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</si>
  <si>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</si>
  <si>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</si>
  <si>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</si>
  <si>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</si>
  <si>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</si>
  <si>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</si>
  <si>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</si>
  <si>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</si>
  <si>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</si>
  <si>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</si>
  <si>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</si>
  <si>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</si>
  <si>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</si>
  <si>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</si>
  <si>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</si>
  <si>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</si>
  <si>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</si>
  <si>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</si>
  <si>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</si>
  <si>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</si>
  <si>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</si>
  <si>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</si>
  <si>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</si>
  <si>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</si>
  <si>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</si>
  <si>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</si>
  <si>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</si>
  <si>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</si>
  <si>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</si>
  <si>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</si>
  <si>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</si>
  <si>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</si>
  <si>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</si>
  <si>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</si>
  <si>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</si>
  <si>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</si>
  <si>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</si>
  <si>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</si>
  <si>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</si>
  <si>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</si>
  <si>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</si>
  <si>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</si>
  <si>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</si>
  <si>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</si>
  <si>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</si>
  <si>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</si>
  <si>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</si>
  <si>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</si>
  <si>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</si>
  <si>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</si>
  <si>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</si>
  <si>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</si>
  <si>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</si>
  <si>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</si>
  <si>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</si>
  <si>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</si>
  <si>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</si>
  <si>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</si>
  <si>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</si>
  <si>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</si>
  <si>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</si>
  <si>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</si>
  <si>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</si>
  <si>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</si>
  <si>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</si>
  <si>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</si>
  <si>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</si>
  <si>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</si>
  <si>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</si>
  <si>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</si>
  <si>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</si>
  <si>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</si>
  <si>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</si>
  <si>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</si>
  <si>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</si>
  <si>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</si>
  <si>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</si>
  <si>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</si>
  <si>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</si>
  <si>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</si>
  <si>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</si>
  <si>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</si>
  <si>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</si>
  <si>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</si>
  <si>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</si>
  <si>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</si>
  <si>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</si>
  <si>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</si>
  <si>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</si>
  <si>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</si>
  <si>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</si>
  <si>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</si>
  <si>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</si>
  <si>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</si>
  <si>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</si>
  <si>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</si>
  <si>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</si>
  <si>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</si>
  <si>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</si>
  <si>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</si>
  <si>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</si>
  <si>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</si>
  <si>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</si>
  <si>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</si>
  <si>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</si>
  <si>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</si>
  <si>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</si>
  <si>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</si>
  <si>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</si>
  <si>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</si>
  <si>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</si>
  <si>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</si>
  <si>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</si>
  <si>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</si>
  <si>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</si>
  <si>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</si>
  <si>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</si>
  <si>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</si>
  <si>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</si>
  <si>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</si>
  <si>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</si>
  <si>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</si>
  <si>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</si>
  <si>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</si>
  <si>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</si>
  <si>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</si>
  <si>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</si>
  <si>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</si>
  <si>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</si>
  <si>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</si>
  <si>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</si>
  <si>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</si>
  <si>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</si>
  <si>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</si>
  <si>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</si>
  <si>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</si>
  <si>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</si>
  <si>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</si>
  <si>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</si>
  <si>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</si>
  <si>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</si>
  <si>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</si>
  <si>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</si>
  <si>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</si>
  <si>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</si>
  <si>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</si>
  <si>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</si>
  <si>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</si>
  <si>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</si>
  <si>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</si>
  <si>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</si>
  <si>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</si>
  <si>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</si>
  <si>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</si>
  <si>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</si>
  <si>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</si>
  <si>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</si>
  <si>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</si>
  <si>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</si>
  <si>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</si>
  <si>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</si>
  <si>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</si>
  <si>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</si>
  <si>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</si>
  <si>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</si>
  <si>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</si>
  <si>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</si>
  <si>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</si>
  <si>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</si>
  <si>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</si>
  <si>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</si>
  <si>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</si>
  <si>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</si>
  <si>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</si>
  <si>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</si>
  <si>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</si>
  <si>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</si>
  <si>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</si>
  <si>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</si>
  <si>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</si>
  <si>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</si>
  <si>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</si>
  <si>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</si>
  <si>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</si>
  <si>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</si>
  <si>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</si>
  <si>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</si>
  <si>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</si>
  <si>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</si>
  <si>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</si>
  <si>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</si>
  <si>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</si>
  <si>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</si>
  <si>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</si>
  <si>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</si>
  <si>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</si>
  <si>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</si>
  <si>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</si>
  <si>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</si>
  <si>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</si>
  <si>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</si>
  <si>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</si>
  <si>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</si>
  <si>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</si>
  <si>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</si>
  <si>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</si>
  <si>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</si>
  <si>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</si>
  <si>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</si>
  <si>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</si>
  <si>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</si>
  <si>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</si>
  <si>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</si>
  <si>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</si>
  <si>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</si>
  <si>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</si>
  <si>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</si>
  <si>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</si>
  <si>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</si>
  <si>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</si>
  <si>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</si>
  <si>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</si>
  <si>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</si>
  <si>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</si>
  <si>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</si>
  <si>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</si>
  <si>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</si>
  <si>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</si>
  <si>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</si>
  <si>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</si>
  <si>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</si>
  <si>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</si>
  <si>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</si>
  <si>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</si>
  <si>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</si>
  <si>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</si>
  <si>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</si>
  <si>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</si>
  <si>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</si>
  <si>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</si>
  <si>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</si>
  <si>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</si>
  <si>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</si>
  <si>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</si>
  <si>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</si>
  <si>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</si>
  <si>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</si>
  <si>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</si>
  <si>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</si>
  <si>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</si>
  <si>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</si>
  <si>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</si>
  <si>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</si>
  <si>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</si>
  <si>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</si>
  <si>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</si>
  <si>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</si>
  <si>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</si>
  <si>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</si>
  <si>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</si>
  <si>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</si>
  <si>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</si>
  <si>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</si>
  <si>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</si>
  <si>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</si>
  <si>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</si>
  <si>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</si>
  <si>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</si>
  <si>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</si>
  <si>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</si>
  <si>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</si>
  <si>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</si>
  <si>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</si>
  <si>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</si>
  <si>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</si>
  <si>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</si>
  <si>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</si>
  <si>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</si>
  <si>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</si>
  <si>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</si>
  <si>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</si>
  <si>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</si>
  <si>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</si>
  <si>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</si>
  <si>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</si>
  <si>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</si>
  <si>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</si>
  <si>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</si>
  <si>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</si>
  <si>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</si>
  <si>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</si>
  <si>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</si>
  <si>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</si>
  <si>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</si>
  <si>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</si>
  <si>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</si>
  <si>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</si>
  <si>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</si>
  <si>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</si>
  <si>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</si>
  <si>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</si>
  <si>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</si>
  <si>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</si>
  <si>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</si>
  <si>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</si>
  <si>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</si>
  <si>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</si>
  <si>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</si>
  <si>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</si>
  <si>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</si>
  <si>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</si>
  <si>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</si>
  <si>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</si>
  <si>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</si>
  <si>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</si>
  <si>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</si>
  <si>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</si>
  <si>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</si>
  <si>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</si>
  <si>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</si>
  <si>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</si>
  <si>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</si>
  <si>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</si>
  <si>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</si>
  <si>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</si>
  <si>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</si>
  <si>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</si>
  <si>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</si>
  <si>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</si>
  <si>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</si>
  <si>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</si>
  <si>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</si>
  <si>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</si>
  <si>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</si>
  <si>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</si>
  <si>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</si>
  <si>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</si>
  <si>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</si>
  <si>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</si>
  <si>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</si>
  <si>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</si>
  <si>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</si>
  <si>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</si>
  <si>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</si>
  <si>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</si>
  <si>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</si>
  <si>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</si>
  <si>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</si>
  <si>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</si>
  <si>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</si>
  <si>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</si>
  <si>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</si>
  <si>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</si>
  <si>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</si>
  <si>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</si>
  <si>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</si>
  <si>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</si>
  <si>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</si>
  <si>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</si>
  <si>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</si>
  <si>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</si>
  <si>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</si>
  <si>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</si>
  <si>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</si>
  <si>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</si>
  <si>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</si>
  <si>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</si>
  <si>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</si>
  <si>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</si>
  <si>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</si>
  <si>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</si>
  <si>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</si>
  <si>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</si>
  <si>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</si>
  <si>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</si>
  <si>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</si>
  <si>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</si>
  <si>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</si>
  <si>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</si>
  <si>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</si>
  <si>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</si>
  <si>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</si>
  <si>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</si>
  <si>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</si>
  <si>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</si>
  <si>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</si>
  <si>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</si>
  <si>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</si>
  <si>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</si>
  <si>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</si>
  <si>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</si>
  <si>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</si>
  <si>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</si>
  <si>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</si>
  <si>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</si>
  <si>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</si>
  <si>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</si>
  <si>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</si>
  <si>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</si>
  <si>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</si>
  <si>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</si>
  <si>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</si>
  <si>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</si>
  <si>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</si>
  <si>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</si>
  <si>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</si>
  <si>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</si>
  <si>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</si>
  <si>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</si>
  <si>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</si>
  <si>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</si>
  <si>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</si>
  <si>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</si>
  <si>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</si>
  <si>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</si>
  <si>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</si>
  <si>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</si>
  <si>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</si>
  <si>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</si>
  <si>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</si>
  <si>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</si>
  <si>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</si>
  <si>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</si>
  <si>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</si>
  <si>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</si>
  <si>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</si>
  <si>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</si>
  <si>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</si>
  <si>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</si>
  <si>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</si>
  <si>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</si>
  <si>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</si>
  <si>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</si>
  <si>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</si>
  <si>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</si>
  <si>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</si>
  <si>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</si>
  <si>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</si>
  <si>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</si>
  <si>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</si>
  <si>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</si>
  <si>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</si>
  <si>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</si>
  <si>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</si>
  <si>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</si>
  <si>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</si>
  <si>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</si>
  <si>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</si>
  <si>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</si>
  <si>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</si>
  <si>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</si>
  <si>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</si>
  <si>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</si>
  <si>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</si>
  <si>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</si>
  <si>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</si>
  <si>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</si>
  <si>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</si>
  <si>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</si>
  <si>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</si>
  <si>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</si>
  <si>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</si>
  <si>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</si>
  <si>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</si>
  <si>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</si>
  <si>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</si>
  <si>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</si>
  <si>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</si>
  <si>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</si>
  <si>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</si>
  <si>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</si>
  <si>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</si>
  <si>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</si>
  <si>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</si>
  <si>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 xml:space="preserve">Редакция № 31 от 30.05.2016 </t>
  </si>
  <si>
    <t>ус.ед</t>
  </si>
  <si>
    <t>№43 от 30.05.16 (№128)</t>
  </si>
  <si>
    <t>Приказ №43 от 30.05.2016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</si>
</sst>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center" vertical="center" wrapText="1"/>
      <protection/>
    </xf>
    <xf numFmtId="165" fontId="62" fillId="0" borderId="10" xfId="56" applyNumberFormat="1" applyFont="1" applyFill="1" applyBorder="1" applyAlignment="1">
      <alignment horizontal="center" vertical="center" wrapText="1"/>
      <protection/>
    </xf>
    <xf numFmtId="165" fontId="62" fillId="9" borderId="10" xfId="56" applyNumberFormat="1" applyFont="1" applyFill="1" applyBorder="1" applyAlignment="1">
      <alignment horizontal="center" vertical="center" wrapText="1"/>
      <protection/>
    </xf>
    <xf numFmtId="165" fontId="62" fillId="9" borderId="1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2" fillId="35" borderId="10" xfId="16" applyNumberFormat="1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 applyProtection="1">
      <alignment horizontal="center" vertical="center"/>
      <protection/>
    </xf>
    <xf numFmtId="49" fontId="62" fillId="34" borderId="10" xfId="0" applyNumberFormat="1" applyFont="1" applyFill="1" applyBorder="1" applyAlignment="1" applyProtection="1">
      <alignment horizontal="left" vertical="center" wrapText="1"/>
      <protection/>
    </xf>
    <xf numFmtId="49" fontId="62" fillId="34" borderId="10" xfId="56" applyNumberFormat="1" applyFont="1" applyFill="1" applyBorder="1" applyAlignment="1">
      <alignment horizontal="center" vertical="center" wrapText="1"/>
      <protection/>
    </xf>
    <xf numFmtId="0" fontId="62" fillId="34" borderId="10" xfId="56" applyNumberFormat="1" applyFont="1" applyFill="1" applyBorder="1" applyAlignment="1">
      <alignment horizontal="center" vertical="center" wrapText="1"/>
      <protection/>
    </xf>
    <xf numFmtId="0" fontId="62" fillId="9" borderId="10" xfId="56" applyNumberFormat="1" applyFont="1" applyFill="1" applyBorder="1" applyAlignment="1">
      <alignment horizontal="center" vertical="center" wrapText="1"/>
      <protection/>
    </xf>
    <xf numFmtId="0" fontId="62" fillId="34" borderId="10" xfId="0" applyNumberFormat="1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/>
    </xf>
    <xf numFmtId="164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vertical="center"/>
    </xf>
    <xf numFmtId="0" fontId="62" fillId="34" borderId="10" xfId="56" applyNumberFormat="1" applyFont="1" applyFill="1" applyBorder="1" applyAlignment="1">
      <alignment horizontal="right" vertical="center" wrapText="1"/>
      <protection/>
    </xf>
    <xf numFmtId="0" fontId="62" fillId="9" borderId="10" xfId="56" applyNumberFormat="1" applyFont="1" applyFill="1" applyBorder="1" applyAlignment="1">
      <alignment horizontal="right" vertical="center" wrapText="1"/>
      <protection/>
    </xf>
    <xf numFmtId="0" fontId="62" fillId="34" borderId="10" xfId="0" applyNumberFormat="1" applyFont="1" applyFill="1" applyBorder="1" applyAlignment="1">
      <alignment horizontal="right" vertical="center"/>
    </xf>
    <xf numFmtId="0" fontId="62" fillId="9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49" fontId="62" fillId="0" borderId="10" xfId="16" applyNumberFormat="1" applyFont="1" applyFill="1" applyBorder="1" applyAlignment="1">
      <alignment horizontal="center" vertical="center" wrapText="1"/>
      <protection/>
    </xf>
    <xf numFmtId="49" fontId="62" fillId="0" borderId="10" xfId="16" applyNumberFormat="1" applyFont="1" applyFill="1" applyBorder="1" applyAlignment="1">
      <alignment horizontal="left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65" fontId="62" fillId="2" borderId="10" xfId="56" applyNumberFormat="1" applyFont="1" applyFill="1" applyBorder="1" applyAlignment="1">
      <alignment horizontal="center" vertical="center" wrapText="1"/>
      <protection/>
    </xf>
    <xf numFmtId="165" fontId="62" fillId="2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2" fillId="3" borderId="10" xfId="0" applyNumberFormat="1" applyFont="1" applyFill="1" applyBorder="1" applyAlignment="1">
      <alignment horizontal="center" vertical="center"/>
    </xf>
    <xf numFmtId="0" fontId="62" fillId="34" borderId="22" xfId="0" applyFont="1" applyFill="1" applyBorder="1" applyAlignment="1" applyProtection="1">
      <alignment horizontal="left" vertical="center"/>
      <protection/>
    </xf>
    <xf numFmtId="165" fontId="62" fillId="34" borderId="10" xfId="56" applyNumberFormat="1" applyFont="1" applyFill="1" applyBorder="1" applyAlignment="1">
      <alignment horizontal="center" vertical="center" wrapText="1"/>
      <protection/>
    </xf>
    <xf numFmtId="170" fontId="62" fillId="34" borderId="10" xfId="56" applyNumberFormat="1" applyFont="1" applyFill="1" applyBorder="1" applyAlignment="1">
      <alignment horizontal="center" vertical="center" wrapText="1"/>
      <protection/>
    </xf>
    <xf numFmtId="166" fontId="62" fillId="34" borderId="10" xfId="56" applyNumberFormat="1" applyFont="1" applyFill="1" applyBorder="1" applyAlignment="1">
      <alignment horizontal="center" vertical="center" wrapText="1"/>
      <protection/>
    </xf>
    <xf numFmtId="170" fontId="62" fillId="9" borderId="10" xfId="56" applyNumberFormat="1" applyFont="1" applyFill="1" applyBorder="1" applyAlignment="1">
      <alignment horizontal="center" vertical="center" wrapText="1"/>
      <protection/>
    </xf>
    <xf numFmtId="167" fontId="62" fillId="34" borderId="10" xfId="56" applyNumberFormat="1" applyFont="1" applyFill="1" applyBorder="1" applyAlignment="1">
      <alignment horizontal="center" vertical="center" wrapText="1"/>
      <protection/>
    </xf>
    <xf numFmtId="167" fontId="62" fillId="34" borderId="10" xfId="0" applyNumberFormat="1" applyFont="1" applyFill="1" applyBorder="1" applyAlignment="1">
      <alignment horizontal="center" vertical="center"/>
    </xf>
    <xf numFmtId="168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 applyProtection="1">
      <alignment horizontal="left" vertical="center" wrapText="1"/>
      <protection/>
    </xf>
    <xf numFmtId="167" fontId="62" fillId="2" borderId="10" xfId="56" applyNumberFormat="1" applyFont="1" applyFill="1" applyBorder="1" applyAlignment="1">
      <alignment horizontal="center" vertical="center" wrapText="1"/>
      <protection/>
    </xf>
    <xf numFmtId="41" fontId="62" fillId="34" borderId="10" xfId="56" applyNumberFormat="1" applyFont="1" applyFill="1" applyBorder="1" applyAlignment="1">
      <alignment vertical="center" wrapText="1"/>
      <protection/>
    </xf>
    <xf numFmtId="3" fontId="62" fillId="2" borderId="10" xfId="56" applyNumberFormat="1" applyFont="1" applyFill="1" applyBorder="1" applyAlignment="1">
      <alignment horizontal="center" vertical="center" wrapText="1"/>
      <protection/>
    </xf>
    <xf numFmtId="167" fontId="62" fillId="34" borderId="10" xfId="56" applyNumberFormat="1" applyFont="1" applyFill="1" applyBorder="1" applyAlignment="1">
      <alignment vertical="center" wrapText="1"/>
      <protection/>
    </xf>
    <xf numFmtId="43" fontId="62" fillId="34" borderId="10" xfId="56" applyNumberFormat="1" applyFont="1" applyFill="1" applyBorder="1" applyAlignment="1">
      <alignment vertical="center" wrapText="1"/>
      <protection/>
    </xf>
    <xf numFmtId="43" fontId="62" fillId="2" borderId="10" xfId="56" applyNumberFormat="1" applyFont="1" applyFill="1" applyBorder="1" applyAlignment="1">
      <alignment vertical="center" wrapText="1"/>
      <protection/>
    </xf>
    <xf numFmtId="3" fontId="62" fillId="3" borderId="10" xfId="0" applyNumberFormat="1" applyFont="1" applyFill="1" applyBorder="1" applyAlignment="1">
      <alignment horizontal="center" vertical="center"/>
    </xf>
    <xf numFmtId="3" fontId="62" fillId="34" borderId="10" xfId="0" applyNumberFormat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167" fontId="62" fillId="0" borderId="10" xfId="56" applyNumberFormat="1" applyFont="1" applyFill="1" applyBorder="1" applyAlignment="1">
      <alignment horizontal="center" vertical="center" wrapText="1"/>
      <protection/>
    </xf>
    <xf numFmtId="1" fontId="62" fillId="0" borderId="10" xfId="56" applyNumberFormat="1" applyFont="1" applyFill="1" applyBorder="1" applyAlignment="1">
      <alignment horizontal="center" vertical="center" wrapText="1"/>
      <protection/>
    </xf>
    <xf numFmtId="1" fontId="62" fillId="2" borderId="10" xfId="0" applyNumberFormat="1" applyFont="1" applyFill="1" applyBorder="1" applyAlignment="1">
      <alignment horizontal="center" vertical="center"/>
    </xf>
    <xf numFmtId="165" fontId="62" fillId="0" borderId="10" xfId="56" applyNumberFormat="1" applyFont="1" applyFill="1" applyBorder="1" applyAlignment="1">
      <alignment vertical="center" wrapText="1"/>
      <protection/>
    </xf>
    <xf numFmtId="43" fontId="62" fillId="0" borderId="10" xfId="56" applyNumberFormat="1" applyFont="1" applyFill="1" applyBorder="1" applyAlignment="1">
      <alignment vertical="center" wrapText="1"/>
      <protection/>
    </xf>
    <xf numFmtId="43" fontId="62" fillId="2" borderId="10" xfId="0" applyNumberFormat="1" applyFont="1" applyFill="1" applyBorder="1" applyAlignment="1">
      <alignment vertical="center"/>
    </xf>
    <xf numFmtId="1" fontId="62" fillId="3" borderId="10" xfId="0" applyNumberFormat="1" applyFont="1" applyFill="1" applyBorder="1" applyAlignment="1">
      <alignment horizontal="center" vertical="center"/>
    </xf>
    <xf numFmtId="1" fontId="62" fillId="34" borderId="10" xfId="56" applyNumberFormat="1" applyFont="1" applyFill="1" applyBorder="1" applyAlignment="1">
      <alignment horizontal="center" vertical="center" wrapText="1"/>
      <protection/>
    </xf>
    <xf numFmtId="1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vertical="center" wrapText="1"/>
    </xf>
    <xf numFmtId="43" fontId="62" fillId="0" borderId="10" xfId="56" applyNumberFormat="1" applyFont="1" applyFill="1" applyBorder="1" applyAlignment="1">
      <alignment horizontal="center" vertical="center" wrapText="1"/>
      <protection/>
    </xf>
    <xf numFmtId="43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0" xfId="56" applyNumberFormat="1" applyFont="1" applyFill="1" applyBorder="1" applyAlignment="1">
      <alignment horizontal="center" vertical="center" wrapText="1"/>
      <protection/>
    </xf>
    <xf numFmtId="43" fontId="62" fillId="0" borderId="10" xfId="0" applyNumberFormat="1" applyFont="1" applyFill="1" applyBorder="1" applyAlignment="1">
      <alignment horizontal="center" vertical="center"/>
    </xf>
    <xf numFmtId="0" fontId="62" fillId="2" borderId="10" xfId="0" applyNumberFormat="1" applyFont="1" applyFill="1" applyBorder="1" applyAlignment="1">
      <alignment horizontal="center" vertical="center"/>
    </xf>
    <xf numFmtId="43" fontId="62" fillId="2" borderId="10" xfId="0" applyNumberFormat="1" applyFont="1" applyFill="1" applyBorder="1" applyAlignment="1">
      <alignment horizontal="center" vertical="center"/>
    </xf>
    <xf numFmtId="0" fontId="62" fillId="3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2" fillId="35" borderId="10" xfId="16" applyNumberFormat="1" applyFont="1" applyFill="1" applyBorder="1" applyAlignment="1">
      <alignment vertical="center" wrapText="1"/>
      <protection/>
    </xf>
    <xf numFmtId="0" fontId="62" fillId="35" borderId="10" xfId="0" applyNumberFormat="1" applyFont="1" applyFill="1" applyBorder="1" applyAlignment="1">
      <alignment horizontal="center" vertical="center" wrapText="1"/>
    </xf>
    <xf numFmtId="49" fontId="62" fillId="34" borderId="10" xfId="56" applyNumberFormat="1" applyFont="1" applyFill="1" applyBorder="1" applyAlignment="1">
      <alignment horizontal="right" vertical="center" wrapText="1"/>
      <protection/>
    </xf>
    <xf numFmtId="49" fontId="62" fillId="34" borderId="10" xfId="0" applyNumberFormat="1" applyFont="1" applyFill="1" applyBorder="1" applyAlignment="1">
      <alignment horizontal="right" vertical="center"/>
    </xf>
    <xf numFmtId="49" fontId="62" fillId="34" borderId="0" xfId="0" applyNumberFormat="1" applyFont="1" applyFill="1" applyBorder="1" applyAlignment="1">
      <alignment horizontal="center" vertical="center"/>
    </xf>
    <xf numFmtId="49" fontId="62" fillId="35" borderId="0" xfId="16" applyNumberFormat="1" applyFont="1" applyFill="1" applyBorder="1" applyAlignment="1">
      <alignment vertical="center" wrapText="1"/>
      <protection/>
    </xf>
    <xf numFmtId="0" fontId="62" fillId="35" borderId="0" xfId="0" applyNumberFormat="1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49" fontId="62" fillId="34" borderId="0" xfId="56" applyNumberFormat="1" applyFont="1" applyFill="1" applyBorder="1" applyAlignment="1">
      <alignment horizontal="right" vertical="center" wrapText="1"/>
      <protection/>
    </xf>
    <xf numFmtId="49" fontId="62" fillId="2" borderId="0" xfId="56" applyNumberFormat="1" applyFont="1" applyFill="1" applyBorder="1" applyAlignment="1">
      <alignment horizontal="right" vertical="center" wrapText="1"/>
      <protection/>
    </xf>
    <xf numFmtId="49" fontId="62" fillId="34" borderId="0" xfId="0" applyNumberFormat="1" applyFont="1" applyFill="1" applyBorder="1" applyAlignment="1">
      <alignment horizontal="right" vertical="center"/>
    </xf>
    <xf numFmtId="0" fontId="62" fillId="34" borderId="0" xfId="0" applyNumberFormat="1" applyFont="1" applyFill="1" applyBorder="1" applyAlignment="1">
      <alignment horizontal="right" vertical="center"/>
    </xf>
    <xf numFmtId="0" fontId="62" fillId="2" borderId="0" xfId="0" applyNumberFormat="1" applyFont="1" applyFill="1" applyBorder="1" applyAlignment="1">
      <alignment horizontal="right" vertical="center"/>
    </xf>
    <xf numFmtId="0" fontId="62" fillId="3" borderId="0" xfId="0" applyNumberFormat="1" applyFont="1" applyFill="1" applyBorder="1" applyAlignment="1">
      <alignment horizontal="right" vertical="center"/>
    </xf>
    <xf numFmtId="49" fontId="62" fillId="3" borderId="0" xfId="0" applyNumberFormat="1" applyFont="1" applyFill="1" applyBorder="1" applyAlignment="1">
      <alignment horizontal="right" vertical="center"/>
    </xf>
    <xf numFmtId="0" fontId="62" fillId="34" borderId="0" xfId="0" applyFont="1" applyFill="1" applyBorder="1" applyAlignment="1">
      <alignment horizontal="right" vertical="center"/>
    </xf>
    <xf numFmtId="4" fontId="62" fillId="34" borderId="0" xfId="0" applyNumberFormat="1" applyFont="1" applyFill="1" applyBorder="1" applyAlignment="1">
      <alignment horizontal="center" vertical="center"/>
    </xf>
    <xf numFmtId="164" fontId="62" fillId="34" borderId="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 applyProtection="1">
      <alignment horizontal="center" vertical="center"/>
      <protection/>
    </xf>
    <xf numFmtId="49" fontId="62" fillId="9" borderId="10" xfId="56" applyNumberFormat="1" applyFont="1" applyFill="1" applyBorder="1" applyAlignment="1">
      <alignment horizontal="right" vertical="center" wrapText="1"/>
      <protection/>
    </xf>
    <xf numFmtId="0" fontId="62" fillId="0" borderId="10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/>
    </xf>
    <xf numFmtId="49" fontId="62" fillId="0" borderId="11" xfId="56" applyNumberFormat="1" applyFont="1" applyFill="1" applyBorder="1" applyAlignment="1">
      <alignment horizontal="center" vertical="center" wrapText="1"/>
      <protection/>
    </xf>
    <xf numFmtId="49" fontId="61" fillId="37" borderId="0" xfId="0" applyNumberFormat="1" applyFont="1" applyFill="1" applyBorder="1" applyAlignment="1">
      <alignment horizontal="center" vertical="center"/>
    </xf>
    <xf numFmtId="49" fontId="61" fillId="37" borderId="0" xfId="56" applyNumberFormat="1" applyFont="1" applyFill="1" applyBorder="1" applyAlignment="1">
      <alignment horizontal="center" vertical="center" wrapText="1"/>
      <protection/>
    </xf>
    <xf numFmtId="0" fontId="61" fillId="37" borderId="0" xfId="0" applyFont="1" applyFill="1" applyBorder="1" applyAlignment="1">
      <alignment horizontal="center" vertical="center" wrapText="1"/>
    </xf>
    <xf numFmtId="165" fontId="61" fillId="37" borderId="0" xfId="56" applyNumberFormat="1" applyFont="1" applyFill="1" applyBorder="1" applyAlignment="1">
      <alignment horizontal="center" vertical="center" wrapText="1"/>
      <protection/>
    </xf>
    <xf numFmtId="165" fontId="61" fillId="37" borderId="0" xfId="0" applyNumberFormat="1" applyFont="1" applyFill="1" applyBorder="1" applyAlignment="1">
      <alignment horizontal="center" vertical="center"/>
    </xf>
    <xf numFmtId="3" fontId="61" fillId="37" borderId="0" xfId="0" applyNumberFormat="1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4" fontId="61" fillId="37" borderId="0" xfId="0" applyNumberFormat="1" applyFont="1" applyFill="1" applyBorder="1" applyAlignment="1">
      <alignment horizontal="center" vertical="center"/>
    </xf>
    <xf numFmtId="164" fontId="61" fillId="37" borderId="0" xfId="0" applyNumberFormat="1" applyFont="1" applyFill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left" vertical="center" wrapText="1"/>
      <protection/>
    </xf>
    <xf numFmtId="164" fontId="62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49" fontId="62" fillId="0" borderId="0" xfId="0" applyNumberFormat="1" applyFont="1" applyAlignment="1">
      <alignment vertical="center"/>
    </xf>
    <xf numFmtId="49" fontId="62" fillId="0" borderId="10" xfId="56" applyNumberFormat="1" applyFont="1" applyFill="1" applyBorder="1" applyAlignment="1">
      <alignment vertical="center" wrapText="1"/>
      <protection/>
    </xf>
    <xf numFmtId="49" fontId="62" fillId="3" borderId="10" xfId="0" applyNumberFormat="1" applyFont="1" applyFill="1" applyBorder="1" applyAlignment="1">
      <alignment horizontal="center" vertical="center"/>
    </xf>
    <xf numFmtId="0" fontId="65" fillId="16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62" fillId="9" borderId="10" xfId="56" applyNumberFormat="1" applyFont="1" applyFill="1" applyBorder="1" applyAlignment="1">
      <alignment horizontal="center" vertical="center" wrapText="1"/>
      <protection/>
    </xf>
    <xf numFmtId="49" fontId="62" fillId="9" borderId="10" xfId="0" applyNumberFormat="1" applyFont="1" applyFill="1" applyBorder="1" applyAlignment="1">
      <alignment horizontal="center" vertical="center"/>
    </xf>
    <xf numFmtId="166" fontId="62" fillId="34" borderId="10" xfId="16" applyNumberFormat="1" applyFont="1" applyFill="1" applyBorder="1" applyAlignment="1">
      <alignment horizontal="left" vertical="center" wrapText="1"/>
      <protection/>
    </xf>
    <xf numFmtId="1" fontId="62" fillId="34" borderId="10" xfId="0" applyNumberFormat="1" applyFont="1" applyFill="1" applyBorder="1" applyAlignment="1">
      <alignment horizontal="center" vertical="center"/>
    </xf>
    <xf numFmtId="17" fontId="62" fillId="34" borderId="10" xfId="16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62" fillId="16" borderId="0" xfId="0" applyFont="1" applyFill="1" applyAlignment="1">
      <alignment vertical="center"/>
    </xf>
    <xf numFmtId="49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" fontId="62" fillId="9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2" fontId="62" fillId="0" borderId="10" xfId="0" applyNumberFormat="1" applyFont="1" applyFill="1" applyBorder="1" applyAlignment="1">
      <alignment horizontal="center" vertical="center"/>
    </xf>
    <xf numFmtId="0" fontId="65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5" fillId="16" borderId="0" xfId="0" applyFont="1" applyFill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9" borderId="10" xfId="0" applyNumberFormat="1" applyFont="1" applyFill="1" applyBorder="1" applyAlignment="1">
      <alignment horizontal="center" vertical="center"/>
    </xf>
    <xf numFmtId="0" fontId="62" fillId="2" borderId="10" xfId="56" applyNumberFormat="1" applyFont="1" applyFill="1" applyBorder="1" applyAlignment="1">
      <alignment horizontal="center" vertical="center" wrapText="1"/>
      <protection/>
    </xf>
    <xf numFmtId="49" fontId="62" fillId="34" borderId="10" xfId="0" applyNumberFormat="1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center" vertical="center"/>
    </xf>
    <xf numFmtId="1" fontId="62" fillId="2" borderId="24" xfId="0" applyNumberFormat="1" applyFont="1" applyFill="1" applyBorder="1" applyAlignment="1">
      <alignment horizontal="center" vertical="center"/>
    </xf>
    <xf numFmtId="0" fontId="62" fillId="3" borderId="24" xfId="0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 wrapText="1"/>
    </xf>
    <xf numFmtId="164" fontId="62" fillId="0" borderId="24" xfId="0" applyNumberFormat="1" applyFont="1" applyBorder="1" applyAlignment="1">
      <alignment horizontal="center" vertical="center"/>
    </xf>
    <xf numFmtId="164" fontId="62" fillId="0" borderId="2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 horizontal="center" wrapText="1"/>
    </xf>
    <xf numFmtId="164" fontId="6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2" fillId="0" borderId="10" xfId="56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1" fontId="62" fillId="9" borderId="10" xfId="56" applyNumberFormat="1" applyFont="1" applyFill="1" applyBorder="1" applyAlignment="1">
      <alignment horizontal="center" vertical="center" wrapText="1"/>
      <protection/>
    </xf>
    <xf numFmtId="0" fontId="62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2" fillId="38" borderId="10" xfId="0" applyNumberFormat="1" applyFont="1" applyFill="1" applyBorder="1" applyAlignment="1">
      <alignment horizontal="center" vertical="center"/>
    </xf>
    <xf numFmtId="0" fontId="62" fillId="38" borderId="10" xfId="0" applyNumberFormat="1" applyFont="1" applyFill="1" applyBorder="1" applyAlignment="1">
      <alignment horizontal="center" vertical="center"/>
    </xf>
    <xf numFmtId="0" fontId="62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2" fillId="38" borderId="10" xfId="0" applyNumberFormat="1" applyFont="1" applyFill="1" applyBorder="1" applyAlignment="1">
      <alignment horizontal="center" vertical="center"/>
    </xf>
    <xf numFmtId="49" fontId="62" fillId="38" borderId="10" xfId="0" applyNumberFormat="1" applyFont="1" applyFill="1" applyBorder="1" applyAlignment="1">
      <alignment horizontal="right" vertical="center"/>
    </xf>
    <xf numFmtId="0" fontId="62" fillId="38" borderId="10" xfId="0" applyNumberFormat="1" applyFont="1" applyFill="1" applyBorder="1" applyAlignment="1">
      <alignment horizontal="right" vertical="center"/>
    </xf>
    <xf numFmtId="165" fontId="62" fillId="38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2" fillId="38" borderId="10" xfId="0" applyNumberFormat="1" applyFont="1" applyFill="1" applyBorder="1" applyAlignment="1">
      <alignment horizontal="center" vertical="center"/>
    </xf>
    <xf numFmtId="49" fontId="62" fillId="38" borderId="10" xfId="56" applyNumberFormat="1" applyFont="1" applyFill="1" applyBorder="1" applyAlignment="1">
      <alignment horizontal="center" vertical="center" wrapText="1"/>
      <protection/>
    </xf>
    <xf numFmtId="49" fontId="62" fillId="38" borderId="10" xfId="0" applyNumberFormat="1" applyFont="1" applyFill="1" applyBorder="1" applyAlignment="1">
      <alignment horizontal="center" vertical="center"/>
    </xf>
    <xf numFmtId="0" fontId="62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2" fillId="38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2" fillId="3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" fontId="6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16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NumberFormat="1" applyFont="1" applyFill="1" applyBorder="1" applyAlignment="1">
      <alignment horizontal="center" vertical="center" wrapText="1"/>
      <protection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49" fontId="66" fillId="0" borderId="12" xfId="56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0" xfId="56" applyNumberFormat="1" applyFont="1" applyFill="1" applyBorder="1" applyAlignment="1">
      <alignment horizontal="left" vertical="center" wrapText="1"/>
      <protection/>
    </xf>
    <xf numFmtId="0" fontId="66" fillId="2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6" fillId="3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2" xfId="56" applyNumberFormat="1" applyFont="1" applyFill="1" applyBorder="1" applyAlignment="1">
      <alignment horizontal="left" vertical="center" wrapText="1"/>
      <protection/>
    </xf>
    <xf numFmtId="0" fontId="66" fillId="0" borderId="12" xfId="56" applyNumberFormat="1" applyFont="1" applyFill="1" applyBorder="1" applyAlignment="1">
      <alignment horizontal="center" vertical="center" wrapText="1"/>
      <protection/>
    </xf>
    <xf numFmtId="0" fontId="66" fillId="2" borderId="12" xfId="56" applyNumberFormat="1" applyFont="1" applyFill="1" applyBorder="1" applyAlignment="1">
      <alignment horizontal="center" vertical="center" wrapText="1"/>
      <protection/>
    </xf>
    <xf numFmtId="0" fontId="66" fillId="2" borderId="12" xfId="0" applyNumberFormat="1" applyFont="1" applyFill="1" applyBorder="1" applyAlignment="1">
      <alignment horizontal="center" vertical="center"/>
    </xf>
    <xf numFmtId="0" fontId="66" fillId="0" borderId="12" xfId="0" applyNumberFormat="1" applyFont="1" applyFill="1" applyBorder="1" applyAlignment="1">
      <alignment horizontal="center" vertical="center"/>
    </xf>
    <xf numFmtId="0" fontId="66" fillId="3" borderId="12" xfId="0" applyNumberFormat="1" applyFont="1" applyFill="1" applyBorder="1" applyAlignment="1">
      <alignment horizontal="center" vertical="center"/>
    </xf>
    <xf numFmtId="3" fontId="66" fillId="0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35" borderId="10" xfId="56" applyNumberFormat="1" applyFont="1" applyFill="1" applyBorder="1" applyAlignment="1">
      <alignment horizontal="center" vertical="center" wrapText="1"/>
      <protection/>
    </xf>
    <xf numFmtId="0" fontId="66" fillId="35" borderId="10" xfId="0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horizontal="center" vertical="center" wrapText="1"/>
      <protection/>
    </xf>
    <xf numFmtId="164" fontId="66" fillId="35" borderId="10" xfId="0" applyNumberFormat="1" applyFont="1" applyFill="1" applyBorder="1" applyAlignment="1">
      <alignment horizontal="center" vertical="center" wrapText="1"/>
    </xf>
    <xf numFmtId="0" fontId="66" fillId="39" borderId="0" xfId="0" applyFont="1" applyFill="1" applyAlignment="1">
      <alignment horizontal="center" vertical="center" wrapText="1"/>
    </xf>
    <xf numFmtId="0" fontId="66" fillId="9" borderId="10" xfId="56" applyNumberFormat="1" applyFont="1" applyFill="1" applyBorder="1" applyAlignment="1">
      <alignment horizontal="center" vertical="center" wrapText="1"/>
      <protection/>
    </xf>
    <xf numFmtId="0" fontId="66" fillId="9" borderId="10" xfId="0" applyNumberFormat="1" applyFont="1" applyFill="1" applyBorder="1" applyAlignment="1">
      <alignment horizontal="center" vertical="center" wrapText="1"/>
    </xf>
    <xf numFmtId="0" fontId="66" fillId="38" borderId="10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 applyProtection="1">
      <alignment horizontal="left" vertical="center" wrapText="1"/>
      <protection/>
    </xf>
    <xf numFmtId="49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0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NumberFormat="1" applyFont="1" applyFill="1" applyBorder="1" applyAlignment="1">
      <alignment horizontal="center" vertical="center"/>
    </xf>
    <xf numFmtId="4" fontId="66" fillId="34" borderId="10" xfId="0" applyNumberFormat="1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49" fontId="66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2" fillId="34" borderId="16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49" fontId="62" fillId="34" borderId="10" xfId="16" applyNumberFormat="1" applyFont="1" applyFill="1" applyBorder="1" applyAlignment="1">
      <alignment horizontal="center" vertical="center" wrapText="1"/>
      <protection/>
    </xf>
    <xf numFmtId="0" fontId="62" fillId="34" borderId="10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horizontal="center" vertical="center"/>
    </xf>
    <xf numFmtId="4" fontId="62" fillId="34" borderId="10" xfId="59" applyNumberFormat="1" applyFont="1" applyFill="1" applyBorder="1" applyAlignment="1">
      <alignment horizontal="center" vertical="center" wrapText="1"/>
      <protection/>
    </xf>
    <xf numFmtId="164" fontId="62" fillId="34" borderId="16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vertical="center" wrapText="1"/>
    </xf>
    <xf numFmtId="4" fontId="62" fillId="34" borderId="0" xfId="59" applyNumberFormat="1" applyFont="1" applyFill="1" applyBorder="1" applyAlignment="1">
      <alignment horizontal="center" vertical="center" wrapText="1"/>
      <protection/>
    </xf>
    <xf numFmtId="49" fontId="62" fillId="34" borderId="0" xfId="16" applyNumberFormat="1" applyFont="1" applyFill="1" applyBorder="1" applyAlignment="1">
      <alignment horizontal="center" vertical="center" wrapText="1"/>
      <protection/>
    </xf>
    <xf numFmtId="49" fontId="62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center" vertical="center"/>
    </xf>
    <xf numFmtId="166" fontId="66" fillId="34" borderId="10" xfId="16" applyNumberFormat="1" applyFont="1" applyFill="1" applyBorder="1" applyAlignment="1">
      <alignment horizontal="left" vertical="center" wrapText="1"/>
      <protection/>
    </xf>
    <xf numFmtId="1" fontId="66" fillId="2" borderId="10" xfId="0" applyNumberFormat="1" applyFont="1" applyFill="1" applyBorder="1" applyAlignment="1">
      <alignment horizontal="center" vertical="center"/>
    </xf>
    <xf numFmtId="1" fontId="66" fillId="34" borderId="10" xfId="0" applyNumberFormat="1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17" fontId="66" fillId="34" borderId="10" xfId="16" applyNumberFormat="1" applyFont="1" applyFill="1" applyBorder="1" applyAlignment="1">
      <alignment horizontal="center" vertical="center" wrapText="1"/>
      <protection/>
    </xf>
    <xf numFmtId="0" fontId="66" fillId="16" borderId="0" xfId="0" applyFont="1" applyFill="1" applyAlignment="1">
      <alignment/>
    </xf>
    <xf numFmtId="49" fontId="62" fillId="2" borderId="10" xfId="56" applyNumberFormat="1" applyFont="1" applyFill="1" applyBorder="1" applyAlignment="1">
      <alignment horizontal="center" vertical="center" wrapText="1"/>
      <protection/>
    </xf>
    <xf numFmtId="49" fontId="62" fillId="2" borderId="10" xfId="0" applyNumberFormat="1" applyFont="1" applyFill="1" applyBorder="1" applyAlignment="1">
      <alignment horizontal="center" vertical="center"/>
    </xf>
    <xf numFmtId="176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left" vertical="center"/>
    </xf>
    <xf numFmtId="49" fontId="62" fillId="34" borderId="10" xfId="16" applyNumberFormat="1" applyFont="1" applyFill="1" applyBorder="1" applyAlignment="1">
      <alignment horizontal="left" vertical="center" wrapText="1"/>
      <protection/>
    </xf>
    <xf numFmtId="0" fontId="62" fillId="34" borderId="10" xfId="0" applyNumberFormat="1" applyFont="1" applyFill="1" applyBorder="1" applyAlignment="1">
      <alignment horizontal="left" vertical="center" wrapText="1"/>
    </xf>
    <xf numFmtId="164" fontId="62" fillId="34" borderId="10" xfId="0" applyNumberFormat="1" applyFont="1" applyFill="1" applyBorder="1" applyAlignment="1">
      <alignment horizontal="left" vertical="center" wrapText="1"/>
    </xf>
    <xf numFmtId="49" fontId="62" fillId="34" borderId="0" xfId="16" applyNumberFormat="1" applyFont="1" applyFill="1" applyBorder="1" applyAlignment="1">
      <alignment horizontal="left" vertical="center" wrapText="1"/>
      <protection/>
    </xf>
    <xf numFmtId="0" fontId="62" fillId="0" borderId="0" xfId="0" applyFont="1" applyBorder="1" applyAlignment="1">
      <alignment horizontal="left" wrapText="1"/>
    </xf>
    <xf numFmtId="0" fontId="62" fillId="34" borderId="0" xfId="0" applyNumberFormat="1" applyFont="1" applyFill="1" applyBorder="1" applyAlignment="1">
      <alignment horizontal="left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62" fillId="34" borderId="0" xfId="56" applyNumberFormat="1" applyFont="1" applyFill="1" applyBorder="1" applyAlignment="1">
      <alignment horizontal="left" vertical="center" wrapText="1"/>
      <protection/>
    </xf>
    <xf numFmtId="49" fontId="62" fillId="34" borderId="0" xfId="56" applyNumberFormat="1" applyFont="1" applyFill="1" applyBorder="1" applyAlignment="1">
      <alignment horizontal="left" vertical="center" wrapText="1"/>
      <protection/>
    </xf>
    <xf numFmtId="49" fontId="62" fillId="40" borderId="0" xfId="56" applyNumberFormat="1" applyFont="1" applyFill="1" applyBorder="1" applyAlignment="1">
      <alignment horizontal="left" vertical="center" wrapText="1"/>
      <protection/>
    </xf>
    <xf numFmtId="49" fontId="62" fillId="40" borderId="0" xfId="0" applyNumberFormat="1" applyFont="1" applyFill="1" applyBorder="1" applyAlignment="1">
      <alignment horizontal="left" vertical="center"/>
    </xf>
    <xf numFmtId="49" fontId="62" fillId="9" borderId="0" xfId="0" applyNumberFormat="1" applyFont="1" applyFill="1" applyBorder="1" applyAlignment="1">
      <alignment horizontal="left" vertical="center"/>
    </xf>
    <xf numFmtId="165" fontId="62" fillId="9" borderId="0" xfId="0" applyNumberFormat="1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left" vertical="center" wrapText="1"/>
    </xf>
    <xf numFmtId="176" fontId="62" fillId="34" borderId="0" xfId="0" applyNumberFormat="1" applyFont="1" applyFill="1" applyBorder="1" applyAlignment="1">
      <alignment horizontal="left" vertical="center"/>
    </xf>
    <xf numFmtId="164" fontId="62" fillId="34" borderId="0" xfId="0" applyNumberFormat="1" applyFont="1" applyFill="1" applyBorder="1" applyAlignment="1">
      <alignment horizontal="left" vertical="center" wrapText="1"/>
    </xf>
    <xf numFmtId="164" fontId="62" fillId="34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2" fillId="34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vertical="center" wrapText="1"/>
    </xf>
    <xf numFmtId="0" fontId="62" fillId="2" borderId="10" xfId="0" applyFont="1" applyFill="1" applyBorder="1" applyAlignment="1">
      <alignment horizontal="center" vertical="center"/>
    </xf>
    <xf numFmtId="168" fontId="62" fillId="34" borderId="10" xfId="59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wrapText="1"/>
    </xf>
    <xf numFmtId="0" fontId="61" fillId="0" borderId="0" xfId="0" applyFont="1" applyBorder="1" applyAlignment="1">
      <alignment/>
    </xf>
    <xf numFmtId="49" fontId="5" fillId="34" borderId="0" xfId="16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8" fontId="5" fillId="34" borderId="0" xfId="59" applyNumberFormat="1" applyFont="1" applyFill="1" applyBorder="1" applyAlignment="1">
      <alignment horizontal="center" vertical="center" wrapText="1"/>
      <protection/>
    </xf>
    <xf numFmtId="2" fontId="5" fillId="34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68" fontId="62" fillId="34" borderId="0" xfId="59" applyNumberFormat="1" applyFont="1" applyFill="1" applyBorder="1" applyAlignment="1">
      <alignment horizontal="center" vertical="center" wrapText="1"/>
      <protection/>
    </xf>
    <xf numFmtId="2" fontId="62" fillId="34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49" fontId="62" fillId="34" borderId="11" xfId="16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Border="1" applyAlignment="1">
      <alignment vertical="center" wrapText="1"/>
    </xf>
    <xf numFmtId="0" fontId="62" fillId="3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62" fillId="35" borderId="10" xfId="56" applyNumberFormat="1" applyFont="1" applyFill="1" applyBorder="1" applyAlignment="1">
      <alignment horizontal="center" vertical="center" wrapText="1"/>
      <protection/>
    </xf>
    <xf numFmtId="0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49" fontId="62" fillId="35" borderId="10" xfId="16" applyNumberFormat="1" applyFont="1" applyFill="1" applyBorder="1" applyAlignment="1">
      <alignment horizontal="center" vertical="center" wrapText="1"/>
      <protection/>
    </xf>
    <xf numFmtId="164" fontId="62" fillId="35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3" fontId="66" fillId="0" borderId="10" xfId="56" applyNumberFormat="1" applyFont="1" applyFill="1" applyBorder="1" applyAlignment="1">
      <alignment horizontal="center" vertical="center" wrapText="1"/>
      <protection/>
    </xf>
    <xf numFmtId="168" fontId="66" fillId="34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3" fontId="66" fillId="2" borderId="10" xfId="56" applyNumberFormat="1" applyFont="1" applyFill="1" applyBorder="1" applyAlignment="1">
      <alignment horizontal="center" vertical="center" wrapText="1"/>
      <protection/>
    </xf>
    <xf numFmtId="3" fontId="66" fillId="3" borderId="10" xfId="56" applyNumberFormat="1" applyFont="1" applyFill="1" applyBorder="1" applyAlignment="1">
      <alignment horizontal="center" vertical="center" wrapText="1"/>
      <protection/>
    </xf>
    <xf numFmtId="49" fontId="66" fillId="3" borderId="10" xfId="56" applyNumberFormat="1" applyFont="1" applyFill="1" applyBorder="1" applyAlignment="1">
      <alignment horizontal="center" vertical="center" wrapText="1"/>
      <protection/>
    </xf>
    <xf numFmtId="0" fontId="5" fillId="2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0" xfId="56" applyNumberFormat="1" applyFont="1" applyFill="1" applyBorder="1" applyAlignment="1">
      <alignment horizontal="center" vertical="center" wrapText="1"/>
      <protection/>
    </xf>
    <xf numFmtId="49" fontId="12" fillId="33" borderId="10" xfId="56" applyNumberFormat="1" applyFont="1" applyFill="1" applyBorder="1" applyAlignment="1">
      <alignment horizontal="left" vertical="center" wrapText="1"/>
      <protection/>
    </xf>
    <xf numFmtId="49" fontId="12" fillId="33" borderId="10" xfId="56" applyNumberFormat="1" applyFont="1" applyFill="1" applyBorder="1" applyAlignment="1" applyProtection="1">
      <alignment horizontal="center" vertical="center" wrapText="1"/>
      <protection locked="0"/>
    </xf>
    <xf numFmtId="165" fontId="12" fillId="33" borderId="10" xfId="56" applyNumberFormat="1" applyFont="1" applyFill="1" applyBorder="1" applyAlignment="1">
      <alignment horizontal="center" vertical="center" wrapText="1"/>
      <protection/>
    </xf>
    <xf numFmtId="165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16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0" borderId="10" xfId="56" applyNumberFormat="1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16" applyNumberFormat="1" applyFont="1" applyFill="1" applyBorder="1" applyAlignment="1">
      <alignment horizontal="center" vertical="center" wrapText="1"/>
      <protection/>
    </xf>
    <xf numFmtId="168" fontId="13" fillId="34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3" fontId="60" fillId="0" borderId="41" xfId="0" applyNumberFormat="1" applyFont="1" applyBorder="1" applyAlignment="1">
      <alignment horizontal="left" vertical="center"/>
    </xf>
    <xf numFmtId="3" fontId="60" fillId="0" borderId="42" xfId="0" applyNumberFormat="1" applyFont="1" applyBorder="1" applyAlignment="1">
      <alignment horizontal="left" vertical="center"/>
    </xf>
    <xf numFmtId="3" fontId="60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0" xfId="56" applyNumberFormat="1" applyFont="1" applyFill="1" applyBorder="1" applyAlignment="1">
      <alignment horizontal="center" vertical="center" wrapText="1"/>
      <protection/>
    </xf>
    <xf numFmtId="3" fontId="13" fillId="3" borderId="10" xfId="56" applyNumberFormat="1" applyFont="1" applyFill="1" applyBorder="1" applyAlignment="1">
      <alignment horizontal="center" vertical="center" wrapText="1"/>
      <protection/>
    </xf>
    <xf numFmtId="49" fontId="13" fillId="3" borderId="10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0"/>
  <sheetViews>
    <sheetView view="pageBreakPreview" zoomScale="55" zoomScaleSheetLayoutView="55" zoomScalePageLayoutView="0" workbookViewId="0" topLeftCell="A1">
      <pane ySplit="18" topLeftCell="A867" activePane="bottomLeft" state="frozen"/>
      <selection pane="topLeft" activeCell="A1" sqref="A1"/>
      <selection pane="bottomLeft" activeCell="A2" sqref="A2:C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77" t="s">
        <v>2549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2356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2658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2661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78" t="s">
        <v>0</v>
      </c>
      <c r="B5" s="779"/>
      <c r="C5" s="779"/>
      <c r="D5" s="779"/>
      <c r="E5" s="779"/>
      <c r="F5" s="780"/>
      <c r="G5" s="781" t="s">
        <v>1727</v>
      </c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3"/>
      <c r="AB5" s="271"/>
    </row>
    <row r="6" spans="1:28" ht="19.5">
      <c r="A6" s="771" t="s">
        <v>1</v>
      </c>
      <c r="B6" s="772"/>
      <c r="C6" s="772"/>
      <c r="D6" s="772"/>
      <c r="E6" s="772"/>
      <c r="F6" s="773"/>
      <c r="G6" s="774" t="s">
        <v>2</v>
      </c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6"/>
      <c r="AB6" s="272"/>
    </row>
    <row r="7" spans="1:28" ht="19.5">
      <c r="A7" s="771" t="s">
        <v>3</v>
      </c>
      <c r="B7" s="772"/>
      <c r="C7" s="772"/>
      <c r="D7" s="772"/>
      <c r="E7" s="772"/>
      <c r="F7" s="773"/>
      <c r="G7" s="774" t="s">
        <v>2350</v>
      </c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6"/>
      <c r="AB7" s="272"/>
    </row>
    <row r="8" spans="1:28" ht="19.5">
      <c r="A8" s="771"/>
      <c r="B8" s="772"/>
      <c r="C8" s="772"/>
      <c r="D8" s="772"/>
      <c r="E8" s="772"/>
      <c r="F8" s="773"/>
      <c r="G8" s="774" t="s">
        <v>2351</v>
      </c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6"/>
      <c r="AB8" s="272"/>
    </row>
    <row r="9" spans="1:28" ht="19.5">
      <c r="A9" s="771" t="s">
        <v>4</v>
      </c>
      <c r="B9" s="772"/>
      <c r="C9" s="772"/>
      <c r="D9" s="772"/>
      <c r="E9" s="772"/>
      <c r="F9" s="773"/>
      <c r="G9" s="774" t="s">
        <v>5</v>
      </c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6"/>
      <c r="AB9" s="272"/>
    </row>
    <row r="10" spans="1:28" ht="19.5">
      <c r="A10" s="771" t="s">
        <v>6</v>
      </c>
      <c r="B10" s="772"/>
      <c r="C10" s="772"/>
      <c r="D10" s="772"/>
      <c r="E10" s="772"/>
      <c r="F10" s="773"/>
      <c r="G10" s="774">
        <v>4027001552</v>
      </c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5"/>
      <c r="AA10" s="776"/>
      <c r="AB10" s="272"/>
    </row>
    <row r="11" spans="1:28" ht="19.5">
      <c r="A11" s="771" t="s">
        <v>7</v>
      </c>
      <c r="B11" s="772"/>
      <c r="C11" s="772"/>
      <c r="D11" s="772"/>
      <c r="E11" s="772"/>
      <c r="F11" s="773"/>
      <c r="G11" s="774">
        <v>402701001</v>
      </c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6"/>
      <c r="AB11" s="272"/>
    </row>
    <row r="12" spans="1:28" ht="20.25" thickBot="1">
      <c r="A12" s="764" t="s">
        <v>8</v>
      </c>
      <c r="B12" s="765"/>
      <c r="C12" s="765"/>
      <c r="D12" s="765"/>
      <c r="E12" s="765"/>
      <c r="F12" s="766"/>
      <c r="G12" s="767">
        <v>29401364000</v>
      </c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9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62" t="s">
        <v>9</v>
      </c>
      <c r="B15" s="762" t="s">
        <v>2555</v>
      </c>
      <c r="C15" s="762" t="s">
        <v>2556</v>
      </c>
      <c r="D15" s="770" t="s">
        <v>10</v>
      </c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58" t="s">
        <v>11</v>
      </c>
      <c r="AE15" s="758"/>
      <c r="AF15" s="759" t="s">
        <v>12</v>
      </c>
      <c r="AG15" s="759" t="s">
        <v>13</v>
      </c>
      <c r="AH15" s="759" t="s">
        <v>14</v>
      </c>
    </row>
    <row r="16" spans="1:34" ht="110.25" customHeight="1">
      <c r="A16" s="762"/>
      <c r="B16" s="762"/>
      <c r="C16" s="762"/>
      <c r="D16" s="760" t="s">
        <v>15</v>
      </c>
      <c r="E16" s="762" t="s">
        <v>16</v>
      </c>
      <c r="F16" s="763" t="s">
        <v>17</v>
      </c>
      <c r="G16" s="763"/>
      <c r="H16" s="759" t="s">
        <v>18</v>
      </c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549"/>
      <c r="Z16" s="759" t="s">
        <v>19</v>
      </c>
      <c r="AA16" s="759"/>
      <c r="AB16" s="13" t="s">
        <v>20</v>
      </c>
      <c r="AC16" s="13" t="s">
        <v>20</v>
      </c>
      <c r="AD16" s="14" t="s">
        <v>21</v>
      </c>
      <c r="AE16" s="14" t="s">
        <v>22</v>
      </c>
      <c r="AF16" s="759"/>
      <c r="AG16" s="759"/>
      <c r="AH16" s="759"/>
    </row>
    <row r="17" spans="1:34" ht="59.25" customHeight="1">
      <c r="A17" s="762"/>
      <c r="B17" s="762"/>
      <c r="C17" s="762"/>
      <c r="D17" s="761"/>
      <c r="E17" s="76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2550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59"/>
      <c r="AG17" s="12" t="s">
        <v>46</v>
      </c>
      <c r="AH17" s="759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1964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93.7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1965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93.7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1966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93.7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1967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93.7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1968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93.7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1969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93.7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1970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93.7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1971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93.7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1972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93.7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1973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93.7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1974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93.7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1975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93.7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1976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93.7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1977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93.7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1978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93.7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1979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93.7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1980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93.7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1981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112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1982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112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1983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93.7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1984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112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1985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93.7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1986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93.7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1987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93.7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1988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93.7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1989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93.7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1990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93.7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1991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93.7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1992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93.7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1993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93.7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1968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93.7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1994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93.7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1995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93.7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1996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93.7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1997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112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1998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112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1999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93.7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2000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93.7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2001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93.7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1969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93.7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2002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93.7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2003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93.7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2004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2005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2006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93.7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2007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93.7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2008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93.7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2009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93.7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2003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93.7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2010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93.7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2011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93.7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2012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93.7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2013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93.7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2011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93.7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2014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93.7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2006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93.7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2003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2015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93.7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2016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93.7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2016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93.7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2017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93.7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2018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93.7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2019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93.7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2020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93.7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2020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93.7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2020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93.7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2020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93.7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2021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93.7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2016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93.7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2015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93.7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2022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93.7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2023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93.7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2023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93.7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2016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93.7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2017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93.7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2024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93.7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2025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93.7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2026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93.7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2025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93.7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2027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93.7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2028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93.7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2006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93.7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2029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93.7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2030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93.7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2030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93.7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2030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93.7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2019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93.7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2031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93.7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2031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93.7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2031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93.7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2003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93.7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2003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93.7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2032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112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2033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112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2034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93.7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2035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93.7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2036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93.7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2037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93.7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2038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93.7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2039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93.7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2040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112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2041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112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2042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93.7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2043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93.7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2044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93.7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2045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93.7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2046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93.7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1987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93.7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2047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93.7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2048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93.7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2049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93.7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2019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93.7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2050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93.7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2051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93.7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2029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93.7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2052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93.7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2053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93.7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2054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93.7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1965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93.7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2014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93.7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2055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93.7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2044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93.7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2024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93.7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2056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93.7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2057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93.7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2057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93.7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2016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93.7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2058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93.7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2058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112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2059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93.7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2060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93.7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2061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93.7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2062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93.7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2063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93.7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2063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93.7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2064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93.7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2065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93.7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2066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93.7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2067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93.7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2068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93.7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2069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93.7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2070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93.7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2071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93.7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2071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93.7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2054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93.7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2069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93.7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2072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93.7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2031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56.2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93.7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2073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93.7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2074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93.7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2075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93.7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2076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93.7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2077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93.7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2078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93.7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2056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93.7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2079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56.2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56.2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56.2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93.7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2080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56.2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56.2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1933</v>
      </c>
      <c r="C190" s="304" t="s">
        <v>1755</v>
      </c>
      <c r="D190" s="365" t="s">
        <v>2447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2448</v>
      </c>
      <c r="AI190" s="366"/>
      <c r="AJ190" s="366"/>
    </row>
    <row r="191" spans="1:34" s="480" customFormat="1" ht="91.5" customHeight="1">
      <c r="A191" s="304" t="s">
        <v>2520</v>
      </c>
      <c r="B191" s="306" t="s">
        <v>1933</v>
      </c>
      <c r="C191" s="304" t="s">
        <v>2521</v>
      </c>
      <c r="D191" s="478" t="s">
        <v>2522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2523</v>
      </c>
      <c r="AD191" s="357" t="s">
        <v>2523</v>
      </c>
      <c r="AE191" s="357" t="s">
        <v>2523</v>
      </c>
      <c r="AF191" s="360" t="s">
        <v>2524</v>
      </c>
      <c r="AG191" s="312" t="s">
        <v>1627</v>
      </c>
      <c r="AH191" s="348" t="s">
        <v>2525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2526</v>
      </c>
      <c r="C193" s="317">
        <v>1413112</v>
      </c>
      <c r="D193" s="486" t="s">
        <v>2527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2240</v>
      </c>
      <c r="AG193" s="312" t="s">
        <v>1627</v>
      </c>
      <c r="AH193" s="360" t="s">
        <v>2530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2081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2082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2083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2084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2085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2066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2086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2087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2088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2089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2054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2090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2091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2092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2093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2094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2095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2096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2097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2082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2098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2099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2100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2101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2102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2103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2003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2104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2104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2105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2106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2107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2108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2081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2109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2110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2044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2111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2112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2113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2114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2016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2115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2024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2072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2116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2117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2085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2004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2118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2119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2048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2120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2121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2122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2036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2099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2123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2124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2120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2125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2109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2126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2085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2046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2006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2006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2074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2006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2006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2006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2127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2006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2010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2098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2080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2044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2128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2129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2006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2006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2075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2130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2131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2131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2131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2131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2131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2010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2010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2010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2132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2026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2133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2098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2104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2104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2066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2134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2135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2136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2024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2044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2137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2138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2139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2114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2140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1972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2141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2142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2143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2144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2145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2146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2147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2148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2149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2017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2072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2150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256" s="475" customFormat="1" ht="50.25" customHeight="1">
      <c r="A324" s="339" t="s">
        <v>2646</v>
      </c>
      <c r="B324" s="340" t="s">
        <v>2647</v>
      </c>
      <c r="C324" s="339" t="s">
        <v>2648</v>
      </c>
      <c r="D324" s="341" t="s">
        <v>2649</v>
      </c>
      <c r="E324" s="348" t="s">
        <v>1888</v>
      </c>
      <c r="F324" s="304" t="s">
        <v>156</v>
      </c>
      <c r="G324" s="348" t="s">
        <v>2650</v>
      </c>
      <c r="H324" s="717">
        <v>0</v>
      </c>
      <c r="I324" s="717">
        <v>0</v>
      </c>
      <c r="J324" s="717">
        <v>0</v>
      </c>
      <c r="K324" s="488">
        <v>0</v>
      </c>
      <c r="L324" s="717">
        <v>0</v>
      </c>
      <c r="M324" s="717">
        <v>0</v>
      </c>
      <c r="N324" s="717">
        <v>0</v>
      </c>
      <c r="O324" s="488">
        <v>0</v>
      </c>
      <c r="P324" s="717">
        <v>0</v>
      </c>
      <c r="Q324" s="718">
        <v>0</v>
      </c>
      <c r="R324" s="718">
        <v>0</v>
      </c>
      <c r="S324" s="401">
        <v>0</v>
      </c>
      <c r="T324" s="718">
        <v>0</v>
      </c>
      <c r="U324" s="718">
        <v>0</v>
      </c>
      <c r="V324" s="718">
        <v>0</v>
      </c>
      <c r="W324" s="401">
        <v>0</v>
      </c>
      <c r="X324" s="403">
        <v>0</v>
      </c>
      <c r="Y324" s="403">
        <v>132</v>
      </c>
      <c r="Z324" s="719">
        <v>29401000000</v>
      </c>
      <c r="AA324" s="720" t="s">
        <v>50</v>
      </c>
      <c r="AB324" s="376">
        <v>114.782</v>
      </c>
      <c r="AC324" s="721">
        <v>42491</v>
      </c>
      <c r="AD324" s="721">
        <v>42491</v>
      </c>
      <c r="AE324" s="721">
        <v>42705</v>
      </c>
      <c r="AF324" s="348" t="s">
        <v>2626</v>
      </c>
      <c r="AG324" s="348" t="s">
        <v>1627</v>
      </c>
      <c r="AH324" s="658" t="s">
        <v>2651</v>
      </c>
      <c r="AI324" s="655"/>
      <c r="AJ324" s="656"/>
      <c r="AK324" s="433"/>
      <c r="AL324" s="386"/>
      <c r="AM324" s="433"/>
      <c r="AN324" s="386"/>
      <c r="AO324" s="386"/>
      <c r="AP324" s="386"/>
      <c r="AQ324" s="647"/>
      <c r="AR324" s="386"/>
      <c r="AS324" s="386"/>
      <c r="AT324" s="386"/>
      <c r="AU324" s="647"/>
      <c r="AV324" s="386"/>
      <c r="AW324" s="386"/>
      <c r="AX324" s="386"/>
      <c r="AY324" s="647"/>
      <c r="AZ324" s="386"/>
      <c r="BA324" s="386"/>
      <c r="BB324" s="386"/>
      <c r="BC324" s="647"/>
      <c r="BD324" s="386"/>
      <c r="BE324" s="648"/>
      <c r="BF324" s="386"/>
      <c r="BG324" s="386"/>
      <c r="BH324" s="657"/>
      <c r="BI324" s="443"/>
      <c r="BJ324" s="443"/>
      <c r="BK324" s="433"/>
      <c r="BL324" s="386"/>
      <c r="BM324" s="430"/>
      <c r="BN324" s="658"/>
      <c r="BO324" s="655"/>
      <c r="BP324" s="656"/>
      <c r="BQ324" s="433"/>
      <c r="BR324" s="386"/>
      <c r="BS324" s="433"/>
      <c r="BT324" s="386"/>
      <c r="BU324" s="386"/>
      <c r="BV324" s="386"/>
      <c r="BW324" s="647"/>
      <c r="BX324" s="386"/>
      <c r="BY324" s="386"/>
      <c r="BZ324" s="386"/>
      <c r="CA324" s="647"/>
      <c r="CB324" s="386"/>
      <c r="CC324" s="386"/>
      <c r="CD324" s="386"/>
      <c r="CE324" s="647"/>
      <c r="CF324" s="386"/>
      <c r="CG324" s="386"/>
      <c r="CH324" s="386"/>
      <c r="CI324" s="647"/>
      <c r="CJ324" s="386"/>
      <c r="CK324" s="648"/>
      <c r="CL324" s="386"/>
      <c r="CM324" s="386"/>
      <c r="CN324" s="657"/>
      <c r="CO324" s="443"/>
      <c r="CP324" s="443"/>
      <c r="CQ324" s="433"/>
      <c r="CR324" s="386"/>
      <c r="CS324" s="430"/>
      <c r="CT324" s="658"/>
      <c r="CU324" s="655"/>
      <c r="CV324" s="656"/>
      <c r="CW324" s="433"/>
      <c r="CX324" s="386"/>
      <c r="CY324" s="433"/>
      <c r="CZ324" s="386"/>
      <c r="DA324" s="386"/>
      <c r="DB324" s="386"/>
      <c r="DC324" s="647"/>
      <c r="DD324" s="386"/>
      <c r="DE324" s="386"/>
      <c r="DF324" s="386"/>
      <c r="DG324" s="647"/>
      <c r="DH324" s="386"/>
      <c r="DI324" s="386"/>
      <c r="DJ324" s="386"/>
      <c r="DK324" s="647"/>
      <c r="DL324" s="386"/>
      <c r="DM324" s="386"/>
      <c r="DN324" s="386"/>
      <c r="DO324" s="647"/>
      <c r="DP324" s="386"/>
      <c r="DQ324" s="648"/>
      <c r="DR324" s="386"/>
      <c r="DS324" s="386"/>
      <c r="DT324" s="657"/>
      <c r="DU324" s="443"/>
      <c r="DV324" s="443"/>
      <c r="DW324" s="433"/>
      <c r="DX324" s="386"/>
      <c r="DY324" s="430"/>
      <c r="DZ324" s="658"/>
      <c r="EA324" s="655"/>
      <c r="EB324" s="656"/>
      <c r="EC324" s="433"/>
      <c r="ED324" s="386"/>
      <c r="EE324" s="433"/>
      <c r="EF324" s="386"/>
      <c r="EG324" s="386"/>
      <c r="EH324" s="386"/>
      <c r="EI324" s="647"/>
      <c r="EJ324" s="386"/>
      <c r="EK324" s="386"/>
      <c r="EL324" s="386"/>
      <c r="EM324" s="647"/>
      <c r="EN324" s="386"/>
      <c r="EO324" s="386"/>
      <c r="EP324" s="386"/>
      <c r="EQ324" s="647"/>
      <c r="ER324" s="386"/>
      <c r="ES324" s="386"/>
      <c r="ET324" s="386"/>
      <c r="EU324" s="647"/>
      <c r="EV324" s="386"/>
      <c r="EW324" s="648"/>
      <c r="EX324" s="386"/>
      <c r="EY324" s="386"/>
      <c r="EZ324" s="657"/>
      <c r="FA324" s="443"/>
      <c r="FB324" s="443"/>
      <c r="FC324" s="433"/>
      <c r="FD324" s="386"/>
      <c r="FE324" s="430"/>
      <c r="FF324" s="658"/>
      <c r="FG324" s="655"/>
      <c r="FH324" s="656"/>
      <c r="FI324" s="433"/>
      <c r="FJ324" s="386"/>
      <c r="FK324" s="433"/>
      <c r="FL324" s="386"/>
      <c r="FM324" s="386"/>
      <c r="FN324" s="386"/>
      <c r="FO324" s="647"/>
      <c r="FP324" s="386"/>
      <c r="FQ324" s="386"/>
      <c r="FR324" s="386"/>
      <c r="FS324" s="647"/>
      <c r="FT324" s="386"/>
      <c r="FU324" s="386"/>
      <c r="FV324" s="386"/>
      <c r="FW324" s="647"/>
      <c r="FX324" s="386"/>
      <c r="FY324" s="386"/>
      <c r="FZ324" s="386"/>
      <c r="GA324" s="647"/>
      <c r="GB324" s="386"/>
      <c r="GC324" s="648"/>
      <c r="GD324" s="386"/>
      <c r="GE324" s="386"/>
      <c r="GF324" s="657"/>
      <c r="GG324" s="443"/>
      <c r="GH324" s="443"/>
      <c r="GI324" s="433"/>
      <c r="GJ324" s="386"/>
      <c r="GK324" s="430"/>
      <c r="GL324" s="658"/>
      <c r="GM324" s="655"/>
      <c r="GN324" s="656"/>
      <c r="GO324" s="433"/>
      <c r="GP324" s="386"/>
      <c r="GQ324" s="433"/>
      <c r="GR324" s="386"/>
      <c r="GS324" s="386"/>
      <c r="GT324" s="386"/>
      <c r="GU324" s="647"/>
      <c r="GV324" s="386"/>
      <c r="GW324" s="386"/>
      <c r="GX324" s="386"/>
      <c r="GY324" s="647"/>
      <c r="GZ324" s="386"/>
      <c r="HA324" s="386"/>
      <c r="HB324" s="386"/>
      <c r="HC324" s="647"/>
      <c r="HD324" s="386"/>
      <c r="HE324" s="386"/>
      <c r="HF324" s="386"/>
      <c r="HG324" s="647"/>
      <c r="HH324" s="386"/>
      <c r="HI324" s="648"/>
      <c r="HJ324" s="386"/>
      <c r="HK324" s="386"/>
      <c r="HL324" s="657"/>
      <c r="HM324" s="443"/>
      <c r="HN324" s="443"/>
      <c r="HO324" s="433"/>
      <c r="HP324" s="386"/>
      <c r="HQ324" s="430"/>
      <c r="HR324" s="658"/>
      <c r="HS324" s="655"/>
      <c r="HT324" s="656"/>
      <c r="HU324" s="433"/>
      <c r="HV324" s="386"/>
      <c r="HW324" s="433"/>
      <c r="HX324" s="386"/>
      <c r="HY324" s="386"/>
      <c r="HZ324" s="386"/>
      <c r="IA324" s="647"/>
      <c r="IB324" s="386"/>
      <c r="IC324" s="386"/>
      <c r="ID324" s="386"/>
      <c r="IE324" s="647"/>
      <c r="IF324" s="386"/>
      <c r="IG324" s="386"/>
      <c r="IH324" s="386"/>
      <c r="II324" s="647"/>
      <c r="IJ324" s="386"/>
      <c r="IK324" s="386"/>
      <c r="IL324" s="386"/>
      <c r="IM324" s="647"/>
      <c r="IN324" s="386"/>
      <c r="IO324" s="648"/>
      <c r="IP324" s="386"/>
      <c r="IQ324" s="386"/>
      <c r="IR324" s="657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1888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1891</v>
      </c>
      <c r="AG332" s="47" t="s">
        <v>1627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1888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1891</v>
      </c>
      <c r="AG344" s="47" t="s">
        <v>1627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2151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1888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2151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1888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2110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1888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2110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1888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2151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1888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2151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2151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1888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2110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1888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2110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2110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2153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1888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2153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1888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2153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1888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2153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1888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2153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1888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2153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2153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2153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1888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2153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1888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2153</v>
      </c>
      <c r="AD366" s="45">
        <v>42005</v>
      </c>
      <c r="AE366" s="45">
        <v>42339</v>
      </c>
      <c r="AF366" s="46" t="s">
        <v>1891</v>
      </c>
      <c r="AG366" s="47" t="s">
        <v>1627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1888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2152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2151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1888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2151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1888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2151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1888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2152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1888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2152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1888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2154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1888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2157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1888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2151</v>
      </c>
      <c r="AD376" s="45">
        <v>42005</v>
      </c>
      <c r="AE376" s="45">
        <v>42339</v>
      </c>
      <c r="AF376" s="46" t="s">
        <v>1891</v>
      </c>
      <c r="AG376" s="47" t="s">
        <v>1627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2156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1888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2158</v>
      </c>
      <c r="AD380" s="45">
        <v>42005</v>
      </c>
      <c r="AE380" s="45">
        <v>42339</v>
      </c>
      <c r="AF380" s="46" t="s">
        <v>1891</v>
      </c>
      <c r="AG380" s="47" t="s">
        <v>1627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2150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2159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2160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1888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2161</v>
      </c>
      <c r="AD385" s="45">
        <v>42005</v>
      </c>
      <c r="AE385" s="45">
        <v>42339</v>
      </c>
      <c r="AF385" s="46" t="s">
        <v>1891</v>
      </c>
      <c r="AG385" s="47" t="s">
        <v>1627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2162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1888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2163</v>
      </c>
      <c r="AD388" s="45">
        <v>42005</v>
      </c>
      <c r="AE388" s="45">
        <v>42339</v>
      </c>
      <c r="AF388" s="46" t="s">
        <v>1891</v>
      </c>
      <c r="AG388" s="47" t="s">
        <v>1627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1888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2024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1888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2024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1888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2024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2024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2164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1888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2165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1888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2165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1888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2165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1888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2098</v>
      </c>
      <c r="AD398" s="45">
        <v>42005</v>
      </c>
      <c r="AE398" s="45">
        <v>42339</v>
      </c>
      <c r="AF398" s="46" t="s">
        <v>1891</v>
      </c>
      <c r="AG398" s="47" t="s">
        <v>1627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2166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2166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2076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2076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2167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1888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2167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2168</v>
      </c>
      <c r="AD406" s="45">
        <v>42005</v>
      </c>
      <c r="AE406" s="45">
        <v>42339</v>
      </c>
      <c r="AF406" s="46" t="s">
        <v>1891</v>
      </c>
      <c r="AG406" s="47" t="s">
        <v>1627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2085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2085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2014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2169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2003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2003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2003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2170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2171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2044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2172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2173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2173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2048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2173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2174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1965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2174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2055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2127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2023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2011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2175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2176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2023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2023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2023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1888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2023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2121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2121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2121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2121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2121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1888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2177</v>
      </c>
      <c r="AD441" s="45">
        <v>42005</v>
      </c>
      <c r="AE441" s="45">
        <v>42339</v>
      </c>
      <c r="AF441" s="46" t="s">
        <v>1890</v>
      </c>
      <c r="AG441" s="47" t="s">
        <v>1627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1742</v>
      </c>
      <c r="C443" s="39" t="s">
        <v>1743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93.75">
      <c r="A444" s="38" t="s">
        <v>947</v>
      </c>
      <c r="B444" s="39" t="s">
        <v>1744</v>
      </c>
      <c r="C444" s="39" t="s">
        <v>1745</v>
      </c>
      <c r="D444" s="187" t="s">
        <v>948</v>
      </c>
      <c r="E444" s="40" t="s">
        <v>1888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2178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93.75">
      <c r="A445" s="38" t="s">
        <v>951</v>
      </c>
      <c r="B445" s="39" t="s">
        <v>1575</v>
      </c>
      <c r="C445" s="39" t="s">
        <v>1746</v>
      </c>
      <c r="D445" s="187" t="s">
        <v>952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2104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93.75">
      <c r="A446" s="38" t="s">
        <v>953</v>
      </c>
      <c r="B446" s="39" t="s">
        <v>1575</v>
      </c>
      <c r="C446" s="39" t="s">
        <v>1746</v>
      </c>
      <c r="D446" s="187" t="s">
        <v>954</v>
      </c>
      <c r="E446" s="40" t="s">
        <v>1888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2023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93.75">
      <c r="A447" s="38" t="s">
        <v>955</v>
      </c>
      <c r="B447" s="39" t="s">
        <v>1747</v>
      </c>
      <c r="C447" s="39" t="s">
        <v>1748</v>
      </c>
      <c r="D447" s="187" t="s">
        <v>956</v>
      </c>
      <c r="E447" s="40" t="s">
        <v>1888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2023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93.75">
      <c r="A448" s="38" t="s">
        <v>957</v>
      </c>
      <c r="B448" s="39" t="s">
        <v>1749</v>
      </c>
      <c r="C448" s="39" t="s">
        <v>1750</v>
      </c>
      <c r="D448" s="187" t="s">
        <v>958</v>
      </c>
      <c r="E448" s="40" t="s">
        <v>1888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2023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93.75">
      <c r="A449" s="38" t="s">
        <v>959</v>
      </c>
      <c r="B449" s="39" t="s">
        <v>1679</v>
      </c>
      <c r="C449" s="39">
        <v>20100201</v>
      </c>
      <c r="D449" s="187" t="s">
        <v>960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2179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93.75">
      <c r="A450" s="38" t="s">
        <v>961</v>
      </c>
      <c r="B450" s="39" t="s">
        <v>1679</v>
      </c>
      <c r="C450" s="39">
        <v>20100201</v>
      </c>
      <c r="D450" s="187" t="s">
        <v>962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2179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93.75">
      <c r="A451" s="38" t="s">
        <v>963</v>
      </c>
      <c r="B451" s="39" t="s">
        <v>1679</v>
      </c>
      <c r="C451" s="39">
        <v>20100201</v>
      </c>
      <c r="D451" s="187" t="s">
        <v>964</v>
      </c>
      <c r="E451" s="40" t="s">
        <v>1888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2179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93.75">
      <c r="A452" s="38" t="s">
        <v>965</v>
      </c>
      <c r="B452" s="39" t="s">
        <v>1749</v>
      </c>
      <c r="C452" s="39" t="s">
        <v>1750</v>
      </c>
      <c r="D452" s="187" t="s">
        <v>966</v>
      </c>
      <c r="E452" s="40" t="s">
        <v>1888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2085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93.75">
      <c r="A453" s="38" t="s">
        <v>967</v>
      </c>
      <c r="B453" s="39" t="s">
        <v>1749</v>
      </c>
      <c r="C453" s="39" t="s">
        <v>1750</v>
      </c>
      <c r="D453" s="187" t="s">
        <v>968</v>
      </c>
      <c r="E453" s="40" t="s">
        <v>1888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2085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93.75">
      <c r="A454" s="38" t="s">
        <v>969</v>
      </c>
      <c r="B454" s="39" t="s">
        <v>1749</v>
      </c>
      <c r="C454" s="39" t="s">
        <v>1750</v>
      </c>
      <c r="D454" s="187" t="s">
        <v>970</v>
      </c>
      <c r="E454" s="40" t="s">
        <v>1888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2085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93.75">
      <c r="A455" s="38" t="s">
        <v>971</v>
      </c>
      <c r="B455" s="39" t="s">
        <v>1749</v>
      </c>
      <c r="C455" s="39" t="s">
        <v>1750</v>
      </c>
      <c r="D455" s="187" t="s">
        <v>972</v>
      </c>
      <c r="E455" s="40" t="s">
        <v>1888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2085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93.75">
      <c r="A456" s="38" t="s">
        <v>973</v>
      </c>
      <c r="B456" s="39" t="s">
        <v>1749</v>
      </c>
      <c r="C456" s="39" t="s">
        <v>1750</v>
      </c>
      <c r="D456" s="187" t="s">
        <v>974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2085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93.75">
      <c r="A457" s="38" t="s">
        <v>975</v>
      </c>
      <c r="B457" s="39" t="s">
        <v>1749</v>
      </c>
      <c r="C457" s="39" t="s">
        <v>1750</v>
      </c>
      <c r="D457" s="187" t="s">
        <v>976</v>
      </c>
      <c r="E457" s="40" t="s">
        <v>1888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2085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93.75">
      <c r="A458" s="38" t="s">
        <v>977</v>
      </c>
      <c r="B458" s="39" t="s">
        <v>1749</v>
      </c>
      <c r="C458" s="39" t="s">
        <v>1750</v>
      </c>
      <c r="D458" s="187" t="s">
        <v>978</v>
      </c>
      <c r="E458" s="40" t="s">
        <v>1888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2085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93.75">
      <c r="A459" s="38" t="s">
        <v>979</v>
      </c>
      <c r="B459" s="39" t="s">
        <v>1749</v>
      </c>
      <c r="C459" s="39" t="s">
        <v>1750</v>
      </c>
      <c r="D459" s="187" t="s">
        <v>980</v>
      </c>
      <c r="E459" s="40" t="s">
        <v>1888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2085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93.75">
      <c r="A460" s="38" t="s">
        <v>981</v>
      </c>
      <c r="B460" s="39" t="s">
        <v>1749</v>
      </c>
      <c r="C460" s="39" t="s">
        <v>1750</v>
      </c>
      <c r="D460" s="187" t="s">
        <v>982</v>
      </c>
      <c r="E460" s="40" t="s">
        <v>1888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2085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93.75">
      <c r="A461" s="38" t="s">
        <v>983</v>
      </c>
      <c r="B461" s="39" t="s">
        <v>1749</v>
      </c>
      <c r="C461" s="39" t="s">
        <v>1750</v>
      </c>
      <c r="D461" s="187" t="s">
        <v>984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2016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93.75">
      <c r="A462" s="38" t="s">
        <v>985</v>
      </c>
      <c r="B462" s="39" t="s">
        <v>1749</v>
      </c>
      <c r="C462" s="39" t="s">
        <v>1750</v>
      </c>
      <c r="D462" s="187" t="s">
        <v>986</v>
      </c>
      <c r="E462" s="40" t="s">
        <v>1888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2104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93.75">
      <c r="A463" s="38" t="s">
        <v>987</v>
      </c>
      <c r="B463" s="39" t="s">
        <v>1749</v>
      </c>
      <c r="C463" s="39" t="s">
        <v>1750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2017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1751</v>
      </c>
      <c r="D464" s="187" t="s">
        <v>991</v>
      </c>
      <c r="E464" s="40" t="s">
        <v>1888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2104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1751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2023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1752</v>
      </c>
      <c r="D466" s="187" t="s">
        <v>996</v>
      </c>
      <c r="E466" s="40" t="s">
        <v>1888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2180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93.75">
      <c r="A467" s="38" t="s">
        <v>997</v>
      </c>
      <c r="B467" s="39" t="s">
        <v>1749</v>
      </c>
      <c r="C467" s="39" t="s">
        <v>1750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2104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93.75">
      <c r="A468" s="38" t="s">
        <v>1002</v>
      </c>
      <c r="B468" s="39" t="s">
        <v>1749</v>
      </c>
      <c r="C468" s="39" t="s">
        <v>1750</v>
      </c>
      <c r="D468" s="187" t="s">
        <v>1003</v>
      </c>
      <c r="E468" s="40" t="s">
        <v>1888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2104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93.75">
      <c r="A469" s="38" t="s">
        <v>1004</v>
      </c>
      <c r="B469" s="39" t="s">
        <v>1747</v>
      </c>
      <c r="C469" s="39" t="s">
        <v>1753</v>
      </c>
      <c r="D469" s="187" t="s">
        <v>1005</v>
      </c>
      <c r="E469" s="40" t="s">
        <v>1888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2024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93.75">
      <c r="A470" s="38" t="s">
        <v>1006</v>
      </c>
      <c r="B470" s="39" t="s">
        <v>1754</v>
      </c>
      <c r="C470" s="39" t="s">
        <v>1755</v>
      </c>
      <c r="D470" s="187" t="s">
        <v>1007</v>
      </c>
      <c r="E470" s="40" t="s">
        <v>1888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2100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93.75">
      <c r="A471" s="38" t="s">
        <v>1008</v>
      </c>
      <c r="B471" s="39" t="s">
        <v>1754</v>
      </c>
      <c r="C471" s="39" t="s">
        <v>1755</v>
      </c>
      <c r="D471" s="187" t="s">
        <v>1009</v>
      </c>
      <c r="E471" s="40" t="s">
        <v>1888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2044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93.75">
      <c r="A472" s="38" t="s">
        <v>1010</v>
      </c>
      <c r="B472" s="39" t="s">
        <v>1756</v>
      </c>
      <c r="C472" s="39" t="s">
        <v>1757</v>
      </c>
      <c r="D472" s="187" t="s">
        <v>1011</v>
      </c>
      <c r="E472" s="40" t="s">
        <v>1888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2181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93.75">
      <c r="A473" s="38" t="s">
        <v>1014</v>
      </c>
      <c r="B473" s="39" t="s">
        <v>1754</v>
      </c>
      <c r="C473" s="39" t="s">
        <v>1758</v>
      </c>
      <c r="D473" s="187" t="s">
        <v>1015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2085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93.75">
      <c r="A474" s="38" t="s">
        <v>1016</v>
      </c>
      <c r="B474" s="39" t="s">
        <v>1754</v>
      </c>
      <c r="C474" s="39" t="s">
        <v>1758</v>
      </c>
      <c r="D474" s="187" t="s">
        <v>1017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2024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93.75">
      <c r="A475" s="38" t="s">
        <v>1018</v>
      </c>
      <c r="B475" s="39" t="s">
        <v>1754</v>
      </c>
      <c r="C475" s="39" t="s">
        <v>1758</v>
      </c>
      <c r="D475" s="187" t="s">
        <v>1019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2024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93.75">
      <c r="A476" s="38" t="s">
        <v>1020</v>
      </c>
      <c r="B476" s="39" t="s">
        <v>1754</v>
      </c>
      <c r="C476" s="39" t="s">
        <v>1758</v>
      </c>
      <c r="D476" s="187" t="s">
        <v>1021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2017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93.75">
      <c r="A477" s="38" t="s">
        <v>1022</v>
      </c>
      <c r="B477" s="39" t="s">
        <v>1754</v>
      </c>
      <c r="C477" s="39" t="s">
        <v>1755</v>
      </c>
      <c r="D477" s="187" t="s">
        <v>1023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2017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93.75">
      <c r="A478" s="38" t="s">
        <v>1024</v>
      </c>
      <c r="B478" s="39" t="s">
        <v>1754</v>
      </c>
      <c r="C478" s="39" t="s">
        <v>1755</v>
      </c>
      <c r="D478" s="187" t="s">
        <v>1025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2066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93.75">
      <c r="A479" s="38" t="s">
        <v>1026</v>
      </c>
      <c r="B479" s="39" t="s">
        <v>1754</v>
      </c>
      <c r="C479" s="39" t="s">
        <v>1758</v>
      </c>
      <c r="D479" s="187" t="s">
        <v>1027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2044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93.75">
      <c r="A480" s="38" t="s">
        <v>1028</v>
      </c>
      <c r="B480" s="39" t="s">
        <v>1754</v>
      </c>
      <c r="C480" s="39" t="s">
        <v>1758</v>
      </c>
      <c r="D480" s="187" t="s">
        <v>1029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2014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93.75">
      <c r="A481" s="38" t="s">
        <v>1030</v>
      </c>
      <c r="B481" s="39" t="s">
        <v>1754</v>
      </c>
      <c r="C481" s="39" t="s">
        <v>1758</v>
      </c>
      <c r="D481" s="187" t="s">
        <v>1031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2085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93.75">
      <c r="A482" s="38" t="s">
        <v>1032</v>
      </c>
      <c r="B482" s="39" t="s">
        <v>1754</v>
      </c>
      <c r="C482" s="39" t="s">
        <v>1758</v>
      </c>
      <c r="D482" s="187" t="s">
        <v>1033</v>
      </c>
      <c r="E482" s="40" t="s">
        <v>1888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2018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1034</v>
      </c>
      <c r="B483" s="39" t="s">
        <v>1754</v>
      </c>
      <c r="C483" s="39" t="s">
        <v>1758</v>
      </c>
      <c r="D483" s="196" t="s">
        <v>1035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37.5">
      <c r="A484" s="38" t="s">
        <v>1036</v>
      </c>
      <c r="B484" s="39" t="s">
        <v>1754</v>
      </c>
      <c r="C484" s="39" t="s">
        <v>1758</v>
      </c>
      <c r="D484" s="196" t="s">
        <v>1037</v>
      </c>
      <c r="E484" s="58" t="s">
        <v>1888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93.75">
      <c r="A485" s="38" t="s">
        <v>1038</v>
      </c>
      <c r="B485" s="39" t="s">
        <v>1754</v>
      </c>
      <c r="C485" s="39" t="s">
        <v>1755</v>
      </c>
      <c r="D485" s="187" t="s">
        <v>1039</v>
      </c>
      <c r="E485" s="40" t="s">
        <v>1888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2052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93.75">
      <c r="A486" s="38" t="s">
        <v>1040</v>
      </c>
      <c r="B486" s="39" t="s">
        <v>1754</v>
      </c>
      <c r="C486" s="39" t="s">
        <v>1755</v>
      </c>
      <c r="D486" s="187" t="s">
        <v>1041</v>
      </c>
      <c r="E486" s="40" t="s">
        <v>1888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2044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37.5">
      <c r="A487" s="38" t="s">
        <v>1042</v>
      </c>
      <c r="B487" s="39" t="s">
        <v>1754</v>
      </c>
      <c r="C487" s="39" t="s">
        <v>1755</v>
      </c>
      <c r="D487" s="195" t="s">
        <v>1043</v>
      </c>
      <c r="E487" s="58" t="s">
        <v>1888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93.75">
      <c r="A488" s="38" t="s">
        <v>1044</v>
      </c>
      <c r="B488" s="39" t="s">
        <v>1754</v>
      </c>
      <c r="C488" s="39" t="s">
        <v>1755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2071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93.75">
      <c r="A489" s="38" t="s">
        <v>1047</v>
      </c>
      <c r="B489" s="46" t="s">
        <v>1742</v>
      </c>
      <c r="C489" s="46" t="s">
        <v>1743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2014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93.75">
      <c r="A490" s="38" t="s">
        <v>1051</v>
      </c>
      <c r="B490" s="39" t="s">
        <v>1754</v>
      </c>
      <c r="C490" s="39" t="s">
        <v>1755</v>
      </c>
      <c r="D490" s="187" t="s">
        <v>1052</v>
      </c>
      <c r="E490" s="40" t="s">
        <v>1888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2003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93.75">
      <c r="A491" s="38" t="s">
        <v>1053</v>
      </c>
      <c r="B491" s="39" t="s">
        <v>1754</v>
      </c>
      <c r="C491" s="39" t="s">
        <v>1755</v>
      </c>
      <c r="D491" s="187" t="s">
        <v>1054</v>
      </c>
      <c r="E491" s="40" t="s">
        <v>1888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1966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93.75">
      <c r="A492" s="38" t="s">
        <v>1055</v>
      </c>
      <c r="B492" s="39" t="s">
        <v>1754</v>
      </c>
      <c r="C492" s="39" t="s">
        <v>1755</v>
      </c>
      <c r="D492" s="187" t="s">
        <v>1056</v>
      </c>
      <c r="E492" s="40" t="s">
        <v>1888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2072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93.75">
      <c r="A493" s="38" t="s">
        <v>1057</v>
      </c>
      <c r="B493" s="46" t="s">
        <v>1742</v>
      </c>
      <c r="C493" s="46" t="s">
        <v>1743</v>
      </c>
      <c r="D493" s="187" t="s">
        <v>1058</v>
      </c>
      <c r="E493" s="40" t="s">
        <v>1888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1965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93.75">
      <c r="A494" s="38" t="s">
        <v>1059</v>
      </c>
      <c r="B494" s="39" t="s">
        <v>1679</v>
      </c>
      <c r="C494" s="39">
        <v>20100201</v>
      </c>
      <c r="D494" s="187" t="s">
        <v>1060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2044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93.75">
      <c r="A495" s="38" t="s">
        <v>1061</v>
      </c>
      <c r="B495" s="39" t="s">
        <v>1679</v>
      </c>
      <c r="C495" s="39">
        <v>20100201</v>
      </c>
      <c r="D495" s="187" t="s">
        <v>1062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2003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93.75">
      <c r="A496" s="38" t="s">
        <v>1063</v>
      </c>
      <c r="B496" s="39" t="s">
        <v>1679</v>
      </c>
      <c r="C496" s="39">
        <v>20100201</v>
      </c>
      <c r="D496" s="187" t="s">
        <v>1064</v>
      </c>
      <c r="E496" s="40" t="s">
        <v>1888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2085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1065</v>
      </c>
      <c r="B497" s="46" t="s">
        <v>1742</v>
      </c>
      <c r="C497" s="46" t="s">
        <v>1743</v>
      </c>
      <c r="D497" s="196" t="s">
        <v>1066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1067</v>
      </c>
      <c r="B498" s="46" t="s">
        <v>1742</v>
      </c>
      <c r="C498" s="46" t="s">
        <v>1743</v>
      </c>
      <c r="D498" s="196" t="s">
        <v>1068</v>
      </c>
      <c r="E498" s="58" t="s">
        <v>1888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37.5">
      <c r="A499" s="38" t="s">
        <v>1069</v>
      </c>
      <c r="B499" s="39" t="s">
        <v>1754</v>
      </c>
      <c r="C499" s="39" t="s">
        <v>1755</v>
      </c>
      <c r="D499" s="196" t="s">
        <v>1070</v>
      </c>
      <c r="E499" s="58" t="s">
        <v>1888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1891</v>
      </c>
      <c r="AG499" s="47" t="s">
        <v>1627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1759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2182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93.75">
      <c r="A502" s="38" t="s">
        <v>1076</v>
      </c>
      <c r="B502" s="39" t="s">
        <v>1759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2126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93.75">
      <c r="A503" s="38" t="s">
        <v>1079</v>
      </c>
      <c r="B503" s="39" t="s">
        <v>1759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2088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93.75">
      <c r="A504" s="38" t="s">
        <v>1082</v>
      </c>
      <c r="B504" s="39" t="s">
        <v>1759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2088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93.75">
      <c r="A505" s="38" t="s">
        <v>1086</v>
      </c>
      <c r="B505" s="39" t="s">
        <v>1759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2052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93.75">
      <c r="A506" s="38" t="s">
        <v>1089</v>
      </c>
      <c r="B506" s="68" t="s">
        <v>1761</v>
      </c>
      <c r="C506" s="68" t="s">
        <v>1760</v>
      </c>
      <c r="D506" s="187" t="s">
        <v>1090</v>
      </c>
      <c r="E506" s="40" t="s">
        <v>1888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1966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93.75">
      <c r="A507" s="38" t="s">
        <v>1091</v>
      </c>
      <c r="B507" s="68" t="s">
        <v>1761</v>
      </c>
      <c r="C507" s="68" t="s">
        <v>1760</v>
      </c>
      <c r="D507" s="187" t="s">
        <v>1092</v>
      </c>
      <c r="E507" s="40" t="s">
        <v>1888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2183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93.75">
      <c r="A508" s="38" t="s">
        <v>1093</v>
      </c>
      <c r="B508" s="39" t="s">
        <v>1759</v>
      </c>
      <c r="C508" s="39">
        <v>2893000</v>
      </c>
      <c r="D508" s="187" t="s">
        <v>1094</v>
      </c>
      <c r="E508" s="40" t="s">
        <v>1888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2014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93.75">
      <c r="A509" s="38" t="s">
        <v>1095</v>
      </c>
      <c r="B509" s="39" t="s">
        <v>1759</v>
      </c>
      <c r="C509" s="39">
        <v>2893000</v>
      </c>
      <c r="D509" s="187" t="s">
        <v>1096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2132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93.75">
      <c r="A510" s="38" t="s">
        <v>1097</v>
      </c>
      <c r="B510" s="39" t="s">
        <v>1759</v>
      </c>
      <c r="C510" s="39">
        <v>2893000</v>
      </c>
      <c r="D510" s="187" t="s">
        <v>1098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2184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93.75">
      <c r="A511" s="38" t="s">
        <v>1099</v>
      </c>
      <c r="B511" s="39" t="s">
        <v>1759</v>
      </c>
      <c r="C511" s="39">
        <v>2893000</v>
      </c>
      <c r="D511" s="187" t="s">
        <v>1100</v>
      </c>
      <c r="E511" s="40" t="s">
        <v>1888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2185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93.75">
      <c r="A512" s="38" t="s">
        <v>1101</v>
      </c>
      <c r="B512" s="39" t="s">
        <v>1759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2118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93.75">
      <c r="A513" s="38" t="s">
        <v>1104</v>
      </c>
      <c r="B513" s="39" t="s">
        <v>1759</v>
      </c>
      <c r="C513" s="39">
        <v>2893000</v>
      </c>
      <c r="D513" s="187" t="s">
        <v>1105</v>
      </c>
      <c r="E513" s="40" t="s">
        <v>1888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2136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93.75">
      <c r="A514" s="38" t="s">
        <v>1106</v>
      </c>
      <c r="B514" s="39" t="s">
        <v>1759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1974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93.75">
      <c r="A515" s="38" t="s">
        <v>1109</v>
      </c>
      <c r="B515" s="39" t="s">
        <v>1759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2186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93.75">
      <c r="A516" s="38" t="s">
        <v>1112</v>
      </c>
      <c r="B516" s="39" t="s">
        <v>1759</v>
      </c>
      <c r="C516" s="39">
        <v>2893000</v>
      </c>
      <c r="D516" s="187" t="s">
        <v>1113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2014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93.75">
      <c r="A517" s="38" t="s">
        <v>1114</v>
      </c>
      <c r="B517" s="39" t="s">
        <v>1759</v>
      </c>
      <c r="C517" s="39">
        <v>2893000</v>
      </c>
      <c r="D517" s="187" t="s">
        <v>1115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2054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93.75">
      <c r="A518" s="38" t="s">
        <v>1116</v>
      </c>
      <c r="B518" s="39" t="s">
        <v>1759</v>
      </c>
      <c r="C518" s="39">
        <v>2893000</v>
      </c>
      <c r="D518" s="187" t="s">
        <v>1117</v>
      </c>
      <c r="E518" s="40" t="s">
        <v>1888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2187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93.75">
      <c r="A519" s="38" t="s">
        <v>1118</v>
      </c>
      <c r="B519" s="39" t="s">
        <v>1759</v>
      </c>
      <c r="C519" s="39">
        <v>2893000</v>
      </c>
      <c r="D519" s="187" t="s">
        <v>1119</v>
      </c>
      <c r="E519" s="40" t="s">
        <v>1888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2188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93.75">
      <c r="A520" s="38" t="s">
        <v>1120</v>
      </c>
      <c r="B520" s="39" t="s">
        <v>1759</v>
      </c>
      <c r="C520" s="39">
        <v>2893000</v>
      </c>
      <c r="D520" s="187" t="s">
        <v>1121</v>
      </c>
      <c r="E520" s="40" t="s">
        <v>1888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2189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93.75">
      <c r="A521" s="38" t="s">
        <v>1122</v>
      </c>
      <c r="B521" s="39" t="s">
        <v>1759</v>
      </c>
      <c r="C521" s="39">
        <v>2893000</v>
      </c>
      <c r="D521" s="187" t="s">
        <v>1123</v>
      </c>
      <c r="E521" s="40" t="s">
        <v>1888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2190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93.75">
      <c r="A522" s="38" t="s">
        <v>1124</v>
      </c>
      <c r="B522" s="39" t="s">
        <v>1759</v>
      </c>
      <c r="C522" s="39">
        <v>2893000</v>
      </c>
      <c r="D522" s="187" t="s">
        <v>1125</v>
      </c>
      <c r="E522" s="40" t="s">
        <v>1888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2191</v>
      </c>
      <c r="AD522" s="45">
        <v>42005</v>
      </c>
      <c r="AE522" s="45">
        <v>42339</v>
      </c>
      <c r="AF522" s="46" t="s">
        <v>1891</v>
      </c>
      <c r="AG522" s="47" t="s">
        <v>1627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1759</v>
      </c>
      <c r="C530" s="84">
        <v>2893000</v>
      </c>
      <c r="D530" s="197" t="s">
        <v>1140</v>
      </c>
      <c r="E530" s="86" t="s">
        <v>1888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1891</v>
      </c>
      <c r="AG530" s="93" t="s">
        <v>1627</v>
      </c>
      <c r="AH530" s="92"/>
    </row>
    <row r="531" spans="1:34" s="1" customFormat="1" ht="93.75">
      <c r="A531" s="38" t="s">
        <v>1141</v>
      </c>
      <c r="B531" s="66" t="s">
        <v>1759</v>
      </c>
      <c r="C531" s="38">
        <v>2893000</v>
      </c>
      <c r="D531" s="188" t="s">
        <v>1142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1965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93.75">
      <c r="A532" s="38" t="s">
        <v>1143</v>
      </c>
      <c r="B532" s="66" t="s">
        <v>1759</v>
      </c>
      <c r="C532" s="38">
        <v>2893000</v>
      </c>
      <c r="D532" s="188" t="s">
        <v>1144</v>
      </c>
      <c r="E532" s="51" t="s">
        <v>1888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2100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93.75">
      <c r="A533" s="38" t="s">
        <v>1145</v>
      </c>
      <c r="B533" s="66" t="s">
        <v>1759</v>
      </c>
      <c r="C533" s="38">
        <v>2893000</v>
      </c>
      <c r="D533" s="188" t="s">
        <v>1146</v>
      </c>
      <c r="E533" s="51" t="s">
        <v>1888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2095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93.75">
      <c r="A534" s="38" t="s">
        <v>1147</v>
      </c>
      <c r="B534" s="66" t="s">
        <v>1759</v>
      </c>
      <c r="C534" s="38">
        <v>2893000</v>
      </c>
      <c r="D534" s="187" t="s">
        <v>1148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2192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93.75">
      <c r="A535" s="38" t="s">
        <v>1149</v>
      </c>
      <c r="B535" s="66" t="s">
        <v>1759</v>
      </c>
      <c r="C535" s="38">
        <v>2893000</v>
      </c>
      <c r="D535" s="187" t="s">
        <v>1150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2007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93.75">
      <c r="A536" s="38" t="s">
        <v>1151</v>
      </c>
      <c r="B536" s="66" t="s">
        <v>1759</v>
      </c>
      <c r="C536" s="38">
        <v>2893000</v>
      </c>
      <c r="D536" s="187" t="s">
        <v>1152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2193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93.75">
      <c r="A537" s="38" t="s">
        <v>1153</v>
      </c>
      <c r="B537" s="66" t="s">
        <v>1759</v>
      </c>
      <c r="C537" s="38">
        <v>2893000</v>
      </c>
      <c r="D537" s="187" t="s">
        <v>1154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2010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93.75">
      <c r="A538" s="38" t="s">
        <v>1155</v>
      </c>
      <c r="B538" s="66" t="s">
        <v>1759</v>
      </c>
      <c r="C538" s="38">
        <v>2893000</v>
      </c>
      <c r="D538" s="187" t="s">
        <v>1156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2194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93.75">
      <c r="A539" s="38" t="s">
        <v>1157</v>
      </c>
      <c r="B539" s="66" t="s">
        <v>1759</v>
      </c>
      <c r="C539" s="38">
        <v>2893000</v>
      </c>
      <c r="D539" s="187" t="s">
        <v>1158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2166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93.75">
      <c r="A540" s="38" t="s">
        <v>1159</v>
      </c>
      <c r="B540" s="66" t="s">
        <v>1759</v>
      </c>
      <c r="C540" s="38">
        <v>2893000</v>
      </c>
      <c r="D540" s="187" t="s">
        <v>1160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2077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93.75">
      <c r="A541" s="38" t="s">
        <v>1161</v>
      </c>
      <c r="B541" s="66" t="s">
        <v>1759</v>
      </c>
      <c r="C541" s="38">
        <v>2893000</v>
      </c>
      <c r="D541" s="187" t="s">
        <v>1162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2151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1" customFormat="1" ht="93.75">
      <c r="A542" s="38" t="s">
        <v>1163</v>
      </c>
      <c r="B542" s="66" t="s">
        <v>1759</v>
      </c>
      <c r="C542" s="38">
        <v>2893000</v>
      </c>
      <c r="D542" s="187" t="s">
        <v>1164</v>
      </c>
      <c r="E542" s="40" t="s">
        <v>1888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2195</v>
      </c>
      <c r="AD542" s="45">
        <v>42005</v>
      </c>
      <c r="AE542" s="45">
        <v>42339</v>
      </c>
      <c r="AF542" s="46" t="s">
        <v>1891</v>
      </c>
      <c r="AG542" s="47" t="s">
        <v>1627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1888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1891</v>
      </c>
      <c r="AG543" s="93" t="s">
        <v>1627</v>
      </c>
      <c r="AH543" s="92"/>
    </row>
    <row r="544" spans="1:34" s="1" customFormat="1" ht="93.75">
      <c r="A544" s="38" t="s">
        <v>1167</v>
      </c>
      <c r="B544" s="66" t="s">
        <v>1759</v>
      </c>
      <c r="C544" s="38">
        <v>2893000</v>
      </c>
      <c r="D544" s="187" t="s">
        <v>1168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2196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93.75">
      <c r="A545" s="38" t="s">
        <v>1169</v>
      </c>
      <c r="B545" s="66" t="s">
        <v>1759</v>
      </c>
      <c r="C545" s="38">
        <v>2893000</v>
      </c>
      <c r="D545" s="187" t="s">
        <v>1170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2197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93.75">
      <c r="A546" s="38" t="s">
        <v>1171</v>
      </c>
      <c r="B546" s="66" t="s">
        <v>1759</v>
      </c>
      <c r="C546" s="38">
        <v>2893000</v>
      </c>
      <c r="D546" s="187" t="s">
        <v>1172</v>
      </c>
      <c r="E546" s="40" t="s">
        <v>1888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2068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93.75">
      <c r="A547" s="38" t="s">
        <v>1173</v>
      </c>
      <c r="B547" s="66" t="s">
        <v>1759</v>
      </c>
      <c r="C547" s="38">
        <v>2893000</v>
      </c>
      <c r="D547" s="187" t="s">
        <v>1174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2013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93.75">
      <c r="A548" s="38" t="s">
        <v>1177</v>
      </c>
      <c r="B548" s="66" t="s">
        <v>1759</v>
      </c>
      <c r="C548" s="38">
        <v>2893000</v>
      </c>
      <c r="D548" s="187" t="s">
        <v>1150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2075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93.75">
      <c r="A549" s="38" t="s">
        <v>1178</v>
      </c>
      <c r="B549" s="66" t="s">
        <v>1759</v>
      </c>
      <c r="C549" s="38">
        <v>2893000</v>
      </c>
      <c r="D549" s="187" t="s">
        <v>1152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2198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93.75">
      <c r="A550" s="38" t="s">
        <v>1179</v>
      </c>
      <c r="B550" s="66" t="s">
        <v>1759</v>
      </c>
      <c r="C550" s="38">
        <v>2893000</v>
      </c>
      <c r="D550" s="187" t="s">
        <v>1154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2199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93.75">
      <c r="A551" s="38" t="s">
        <v>1180</v>
      </c>
      <c r="B551" s="66" t="s">
        <v>1759</v>
      </c>
      <c r="C551" s="38">
        <v>2893000</v>
      </c>
      <c r="D551" s="187" t="s">
        <v>1158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2155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93.75">
      <c r="A552" s="38" t="s">
        <v>1181</v>
      </c>
      <c r="B552" s="66" t="s">
        <v>1759</v>
      </c>
      <c r="C552" s="38">
        <v>2893000</v>
      </c>
      <c r="D552" s="187" t="s">
        <v>1162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2200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1" customFormat="1" ht="93.75">
      <c r="A553" s="38" t="s">
        <v>1182</v>
      </c>
      <c r="B553" s="66" t="s">
        <v>1759</v>
      </c>
      <c r="C553" s="38">
        <v>2893000</v>
      </c>
      <c r="D553" s="187" t="s">
        <v>1164</v>
      </c>
      <c r="E553" s="40" t="s">
        <v>1888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2066</v>
      </c>
      <c r="AD553" s="45">
        <v>42005</v>
      </c>
      <c r="AE553" s="45">
        <v>42339</v>
      </c>
      <c r="AF553" s="46" t="s">
        <v>1891</v>
      </c>
      <c r="AG553" s="47" t="s">
        <v>1627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1888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1891</v>
      </c>
      <c r="AG554" s="93" t="s">
        <v>1627</v>
      </c>
      <c r="AH554" s="92"/>
    </row>
    <row r="555" spans="1:34" s="1" customFormat="1" ht="93.75">
      <c r="A555" s="38" t="s">
        <v>1185</v>
      </c>
      <c r="B555" s="66" t="s">
        <v>1759</v>
      </c>
      <c r="C555" s="38">
        <v>2893000</v>
      </c>
      <c r="D555" s="187" t="s">
        <v>1186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2204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93.75">
      <c r="A556" s="38" t="s">
        <v>1187</v>
      </c>
      <c r="B556" s="66" t="s">
        <v>1759</v>
      </c>
      <c r="C556" s="38">
        <v>2893000</v>
      </c>
      <c r="D556" s="187" t="s">
        <v>1188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2073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93.75">
      <c r="A557" s="38" t="s">
        <v>1189</v>
      </c>
      <c r="B557" s="66" t="s">
        <v>1759</v>
      </c>
      <c r="C557" s="38">
        <v>2893000</v>
      </c>
      <c r="D557" s="187" t="s">
        <v>1190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2073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93.75">
      <c r="A558" s="38" t="s">
        <v>1191</v>
      </c>
      <c r="B558" s="66" t="s">
        <v>1759</v>
      </c>
      <c r="C558" s="38">
        <v>2893000</v>
      </c>
      <c r="D558" s="187" t="s">
        <v>1192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2192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93.75">
      <c r="A559" s="38" t="s">
        <v>1193</v>
      </c>
      <c r="B559" s="66" t="s">
        <v>1759</v>
      </c>
      <c r="C559" s="38">
        <v>2893000</v>
      </c>
      <c r="D559" s="187" t="s">
        <v>1194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2192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93.75">
      <c r="A560" s="38" t="s">
        <v>1195</v>
      </c>
      <c r="B560" s="66" t="s">
        <v>1759</v>
      </c>
      <c r="C560" s="38">
        <v>2893000</v>
      </c>
      <c r="D560" s="187" t="s">
        <v>1196</v>
      </c>
      <c r="E560" s="40" t="s">
        <v>1888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2192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93.75">
      <c r="A561" s="38" t="s">
        <v>1197</v>
      </c>
      <c r="B561" s="66" t="s">
        <v>1759</v>
      </c>
      <c r="C561" s="38">
        <v>2893000</v>
      </c>
      <c r="D561" s="187" t="s">
        <v>1198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2074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93.75">
      <c r="A562" s="38" t="s">
        <v>1199</v>
      </c>
      <c r="B562" s="66" t="s">
        <v>1759</v>
      </c>
      <c r="C562" s="38">
        <v>2893000</v>
      </c>
      <c r="D562" s="187" t="s">
        <v>1200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2131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93.75">
      <c r="A563" s="38" t="s">
        <v>1201</v>
      </c>
      <c r="B563" s="66" t="s">
        <v>1759</v>
      </c>
      <c r="C563" s="38">
        <v>2893000</v>
      </c>
      <c r="D563" s="187" t="s">
        <v>1202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2194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93.75">
      <c r="A564" s="38" t="s">
        <v>1203</v>
      </c>
      <c r="B564" s="66" t="s">
        <v>1759</v>
      </c>
      <c r="C564" s="38">
        <v>2893000</v>
      </c>
      <c r="D564" s="187" t="s">
        <v>1204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2098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93.75">
      <c r="A565" s="38" t="s">
        <v>1205</v>
      </c>
      <c r="B565" s="66" t="s">
        <v>1759</v>
      </c>
      <c r="C565" s="38">
        <v>2893000</v>
      </c>
      <c r="D565" s="187" t="s">
        <v>1206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2151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93.75">
      <c r="A566" s="38" t="s">
        <v>1207</v>
      </c>
      <c r="B566" s="66" t="s">
        <v>1759</v>
      </c>
      <c r="C566" s="38">
        <v>2893000</v>
      </c>
      <c r="D566" s="187" t="s">
        <v>1208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2205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93.75">
      <c r="A567" s="38" t="s">
        <v>1209</v>
      </c>
      <c r="B567" s="66" t="s">
        <v>1759</v>
      </c>
      <c r="C567" s="38">
        <v>2893000</v>
      </c>
      <c r="D567" s="187" t="s">
        <v>1210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2115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93.75">
      <c r="A568" s="38" t="s">
        <v>1211</v>
      </c>
      <c r="B568" s="66" t="s">
        <v>1759</v>
      </c>
      <c r="C568" s="38">
        <v>2893000</v>
      </c>
      <c r="D568" s="187" t="s">
        <v>1212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2115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93.75">
      <c r="A569" s="38" t="s">
        <v>1213</v>
      </c>
      <c r="B569" s="66" t="s">
        <v>1759</v>
      </c>
      <c r="C569" s="38">
        <v>2893000</v>
      </c>
      <c r="D569" s="187" t="s">
        <v>1214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2100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93.75">
      <c r="A570" s="38" t="s">
        <v>1215</v>
      </c>
      <c r="B570" s="66" t="s">
        <v>1759</v>
      </c>
      <c r="C570" s="38">
        <v>2893000</v>
      </c>
      <c r="D570" s="187" t="s">
        <v>1216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2157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93.75">
      <c r="A571" s="38" t="s">
        <v>1217</v>
      </c>
      <c r="B571" s="66" t="s">
        <v>1759</v>
      </c>
      <c r="C571" s="38">
        <v>2893000</v>
      </c>
      <c r="D571" s="187" t="s">
        <v>1218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2057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93.75">
      <c r="A572" s="38" t="s">
        <v>1219</v>
      </c>
      <c r="B572" s="66" t="s">
        <v>1759</v>
      </c>
      <c r="C572" s="38">
        <v>2893000</v>
      </c>
      <c r="D572" s="187" t="s">
        <v>1220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2206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93.75">
      <c r="A573" s="38" t="s">
        <v>1221</v>
      </c>
      <c r="B573" s="66" t="s">
        <v>1759</v>
      </c>
      <c r="C573" s="38">
        <v>2893000</v>
      </c>
      <c r="D573" s="187" t="s">
        <v>1222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2206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93.75">
      <c r="A574" s="38" t="s">
        <v>1223</v>
      </c>
      <c r="B574" s="66" t="s">
        <v>1759</v>
      </c>
      <c r="C574" s="38">
        <v>2893000</v>
      </c>
      <c r="D574" s="187" t="s">
        <v>1224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1992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93.75">
      <c r="A575" s="38" t="s">
        <v>1225</v>
      </c>
      <c r="B575" s="66" t="s">
        <v>1759</v>
      </c>
      <c r="C575" s="38">
        <v>2893000</v>
      </c>
      <c r="D575" s="187" t="s">
        <v>1226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2207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93.75">
      <c r="A576" s="38" t="s">
        <v>1227</v>
      </c>
      <c r="B576" s="66" t="s">
        <v>1759</v>
      </c>
      <c r="C576" s="38">
        <v>2893000</v>
      </c>
      <c r="D576" s="187" t="s">
        <v>1228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2208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93.75">
      <c r="A577" s="38" t="s">
        <v>1229</v>
      </c>
      <c r="B577" s="66" t="s">
        <v>1759</v>
      </c>
      <c r="C577" s="38">
        <v>2893000</v>
      </c>
      <c r="D577" s="187" t="s">
        <v>1230</v>
      </c>
      <c r="E577" s="40" t="s">
        <v>1888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2208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93.75">
      <c r="A578" s="38" t="s">
        <v>1231</v>
      </c>
      <c r="B578" s="66" t="s">
        <v>1759</v>
      </c>
      <c r="C578" s="38">
        <v>2893000</v>
      </c>
      <c r="D578" s="187" t="s">
        <v>1232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2072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93.75">
      <c r="A579" s="38" t="s">
        <v>1233</v>
      </c>
      <c r="B579" s="66" t="s">
        <v>1759</v>
      </c>
      <c r="C579" s="38">
        <v>2893000</v>
      </c>
      <c r="D579" s="187" t="s">
        <v>1234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2198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93.75">
      <c r="A580" s="38" t="s">
        <v>1235</v>
      </c>
      <c r="B580" s="66" t="s">
        <v>1759</v>
      </c>
      <c r="C580" s="38">
        <v>2893000</v>
      </c>
      <c r="D580" s="187" t="s">
        <v>1236</v>
      </c>
      <c r="E580" s="40" t="s">
        <v>1888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2209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93.75">
      <c r="A581" s="38" t="s">
        <v>1237</v>
      </c>
      <c r="B581" s="66" t="s">
        <v>1759</v>
      </c>
      <c r="C581" s="38">
        <v>2893000</v>
      </c>
      <c r="D581" s="187" t="s">
        <v>1238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2210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93.75">
      <c r="A582" s="38" t="s">
        <v>1239</v>
      </c>
      <c r="B582" s="66" t="s">
        <v>1759</v>
      </c>
      <c r="C582" s="38">
        <v>2893000</v>
      </c>
      <c r="D582" s="187" t="s">
        <v>1240</v>
      </c>
      <c r="E582" s="40" t="s">
        <v>1888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2098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93.75">
      <c r="A583" s="38" t="s">
        <v>1241</v>
      </c>
      <c r="B583" s="66" t="s">
        <v>1759</v>
      </c>
      <c r="C583" s="38">
        <v>2893000</v>
      </c>
      <c r="D583" s="188" t="s">
        <v>1242</v>
      </c>
      <c r="E583" s="51" t="s">
        <v>1888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2211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93.75">
      <c r="A584" s="38" t="s">
        <v>1243</v>
      </c>
      <c r="B584" s="66" t="s">
        <v>1759</v>
      </c>
      <c r="C584" s="38">
        <v>2893000</v>
      </c>
      <c r="D584" s="187" t="s">
        <v>1244</v>
      </c>
      <c r="E584" s="40" t="s">
        <v>1888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2212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93.75">
      <c r="A585" s="38" t="s">
        <v>1245</v>
      </c>
      <c r="B585" s="66" t="s">
        <v>1759</v>
      </c>
      <c r="C585" s="38">
        <v>2893000</v>
      </c>
      <c r="D585" s="187" t="s">
        <v>1246</v>
      </c>
      <c r="E585" s="40" t="s">
        <v>1888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1974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93.75">
      <c r="A586" s="38" t="s">
        <v>1247</v>
      </c>
      <c r="B586" s="66" t="s">
        <v>1759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2213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93.75">
      <c r="A587" s="38" t="s">
        <v>1250</v>
      </c>
      <c r="B587" s="66" t="s">
        <v>1759</v>
      </c>
      <c r="C587" s="38">
        <v>2893000</v>
      </c>
      <c r="D587" s="187" t="s">
        <v>1251</v>
      </c>
      <c r="E587" s="40" t="s">
        <v>1888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2044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93.75">
      <c r="A588" s="38" t="s">
        <v>1252</v>
      </c>
      <c r="B588" s="66" t="s">
        <v>1759</v>
      </c>
      <c r="C588" s="38">
        <v>2893000</v>
      </c>
      <c r="D588" s="187" t="s">
        <v>1253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2214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93.75">
      <c r="A589" s="38" t="s">
        <v>1254</v>
      </c>
      <c r="B589" s="66" t="s">
        <v>1759</v>
      </c>
      <c r="C589" s="38">
        <v>2893000</v>
      </c>
      <c r="D589" s="187" t="s">
        <v>1255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2200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93.75">
      <c r="A590" s="38" t="s">
        <v>1256</v>
      </c>
      <c r="B590" s="66" t="s">
        <v>1759</v>
      </c>
      <c r="C590" s="38">
        <v>2893000</v>
      </c>
      <c r="D590" s="187" t="s">
        <v>1257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2215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93.75">
      <c r="A591" s="38" t="s">
        <v>1258</v>
      </c>
      <c r="B591" s="66" t="s">
        <v>1759</v>
      </c>
      <c r="C591" s="38">
        <v>2893000</v>
      </c>
      <c r="D591" s="187" t="s">
        <v>1259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2186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93.75">
      <c r="A592" s="38" t="s">
        <v>1260</v>
      </c>
      <c r="B592" s="66" t="s">
        <v>1759</v>
      </c>
      <c r="C592" s="38">
        <v>2893000</v>
      </c>
      <c r="D592" s="187" t="s">
        <v>1261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2072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93.75">
      <c r="A593" s="38" t="s">
        <v>1262</v>
      </c>
      <c r="B593" s="66" t="s">
        <v>1759</v>
      </c>
      <c r="C593" s="38">
        <v>2893000</v>
      </c>
      <c r="D593" s="187" t="s">
        <v>1263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2216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93.75">
      <c r="A594" s="38" t="s">
        <v>1264</v>
      </c>
      <c r="B594" s="66" t="s">
        <v>1759</v>
      </c>
      <c r="C594" s="38">
        <v>2893000</v>
      </c>
      <c r="D594" s="187" t="s">
        <v>1265</v>
      </c>
      <c r="E594" s="40" t="s">
        <v>1888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2217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93.75">
      <c r="A595" s="38" t="s">
        <v>1266</v>
      </c>
      <c r="B595" s="66" t="s">
        <v>1759</v>
      </c>
      <c r="C595" s="38">
        <v>2893000</v>
      </c>
      <c r="D595" s="187" t="s">
        <v>1267</v>
      </c>
      <c r="E595" s="40" t="s">
        <v>1888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2157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93.75">
      <c r="A596" s="38" t="s">
        <v>1268</v>
      </c>
      <c r="B596" s="66" t="s">
        <v>1759</v>
      </c>
      <c r="C596" s="38">
        <v>2893000</v>
      </c>
      <c r="D596" s="187" t="s">
        <v>1269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2157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93.75">
      <c r="A597" s="38" t="s">
        <v>1270</v>
      </c>
      <c r="B597" s="66" t="s">
        <v>1759</v>
      </c>
      <c r="C597" s="38">
        <v>2893000</v>
      </c>
      <c r="D597" s="187" t="s">
        <v>1271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2218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93.75">
      <c r="A598" s="38" t="s">
        <v>1272</v>
      </c>
      <c r="B598" s="66" t="s">
        <v>1759</v>
      </c>
      <c r="C598" s="38">
        <v>2893000</v>
      </c>
      <c r="D598" s="187" t="s">
        <v>1273</v>
      </c>
      <c r="E598" s="40" t="s">
        <v>1888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2128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93.75">
      <c r="A599" s="38" t="s">
        <v>1274</v>
      </c>
      <c r="B599" s="66" t="s">
        <v>1759</v>
      </c>
      <c r="C599" s="38">
        <v>2893000</v>
      </c>
      <c r="D599" s="187" t="s">
        <v>1275</v>
      </c>
      <c r="E599" s="40" t="s">
        <v>1888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2078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93.75">
      <c r="A600" s="38" t="s">
        <v>1276</v>
      </c>
      <c r="B600" s="66" t="s">
        <v>1759</v>
      </c>
      <c r="C600" s="38">
        <v>2893000</v>
      </c>
      <c r="D600" s="187" t="s">
        <v>1277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2010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93.75">
      <c r="A601" s="38" t="s">
        <v>1278</v>
      </c>
      <c r="B601" s="66" t="s">
        <v>1759</v>
      </c>
      <c r="C601" s="38">
        <v>2893000</v>
      </c>
      <c r="D601" s="187" t="s">
        <v>1279</v>
      </c>
      <c r="E601" s="40" t="s">
        <v>1888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2219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1280</v>
      </c>
      <c r="B602" s="66" t="s">
        <v>1759</v>
      </c>
      <c r="C602" s="38">
        <v>2893000</v>
      </c>
      <c r="D602" s="187" t="s">
        <v>1281</v>
      </c>
      <c r="E602" s="40" t="s">
        <v>1888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37.5">
      <c r="A603" s="38" t="s">
        <v>1282</v>
      </c>
      <c r="B603" s="66" t="s">
        <v>1759</v>
      </c>
      <c r="C603" s="38">
        <v>2893000</v>
      </c>
      <c r="D603" s="198" t="s">
        <v>1283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93.75">
      <c r="A604" s="38" t="s">
        <v>1284</v>
      </c>
      <c r="B604" s="66" t="s">
        <v>1759</v>
      </c>
      <c r="C604" s="38">
        <v>2893000</v>
      </c>
      <c r="D604" s="198" t="s">
        <v>1285</v>
      </c>
      <c r="E604" s="268" t="s">
        <v>1888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2220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93.75">
      <c r="A605" s="38" t="s">
        <v>1286</v>
      </c>
      <c r="B605" s="66" t="s">
        <v>1759</v>
      </c>
      <c r="C605" s="38">
        <v>2893000</v>
      </c>
      <c r="D605" s="187" t="s">
        <v>1287</v>
      </c>
      <c r="E605" s="40" t="s">
        <v>1888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2220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93.75">
      <c r="A606" s="38" t="s">
        <v>1288</v>
      </c>
      <c r="B606" s="66" t="s">
        <v>1759</v>
      </c>
      <c r="C606" s="38">
        <v>2893000</v>
      </c>
      <c r="D606" s="187" t="s">
        <v>1289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2221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93.75">
      <c r="A607" s="38" t="s">
        <v>1290</v>
      </c>
      <c r="B607" s="66" t="s">
        <v>1759</v>
      </c>
      <c r="C607" s="38">
        <v>2893000</v>
      </c>
      <c r="D607" s="187" t="s">
        <v>1291</v>
      </c>
      <c r="E607" s="40" t="s">
        <v>1888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2222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37.5">
      <c r="A608" s="38" t="s">
        <v>1292</v>
      </c>
      <c r="B608" s="66" t="s">
        <v>1759</v>
      </c>
      <c r="C608" s="38">
        <v>2893000</v>
      </c>
      <c r="D608" s="188" t="s">
        <v>1293</v>
      </c>
      <c r="E608" s="51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93.75">
      <c r="A609" s="38" t="s">
        <v>1294</v>
      </c>
      <c r="B609" s="66" t="s">
        <v>1759</v>
      </c>
      <c r="C609" s="38">
        <v>2893000</v>
      </c>
      <c r="D609" s="187" t="s">
        <v>1295</v>
      </c>
      <c r="E609" s="40" t="s">
        <v>1888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2223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93.75">
      <c r="A610" s="38" t="s">
        <v>1296</v>
      </c>
      <c r="B610" s="66" t="s">
        <v>1759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2044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93.75">
      <c r="A611" s="38" t="s">
        <v>1299</v>
      </c>
      <c r="B611" s="66" t="s">
        <v>1759</v>
      </c>
      <c r="C611" s="38">
        <v>2893000</v>
      </c>
      <c r="D611" s="187" t="s">
        <v>1300</v>
      </c>
      <c r="E611" s="40" t="s">
        <v>1888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2044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93.75">
      <c r="A612" s="38" t="s">
        <v>1301</v>
      </c>
      <c r="B612" s="66" t="s">
        <v>1759</v>
      </c>
      <c r="C612" s="38">
        <v>2893000</v>
      </c>
      <c r="D612" s="187" t="s">
        <v>1302</v>
      </c>
      <c r="E612" s="40" t="s">
        <v>1888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2085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93.75">
      <c r="A613" s="38" t="s">
        <v>1303</v>
      </c>
      <c r="B613" s="66" t="s">
        <v>1759</v>
      </c>
      <c r="C613" s="38">
        <v>2893000</v>
      </c>
      <c r="D613" s="187" t="s">
        <v>1304</v>
      </c>
      <c r="E613" s="40" t="s">
        <v>1888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2224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93.75">
      <c r="A614" s="38" t="s">
        <v>1305</v>
      </c>
      <c r="B614" s="66" t="s">
        <v>1759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2225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93.75">
      <c r="A615" s="38" t="s">
        <v>1308</v>
      </c>
      <c r="B615" s="66" t="s">
        <v>1759</v>
      </c>
      <c r="C615" s="38">
        <v>2893000</v>
      </c>
      <c r="D615" s="187" t="s">
        <v>1309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2226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93.75">
      <c r="A616" s="38" t="s">
        <v>1310</v>
      </c>
      <c r="B616" s="66" t="s">
        <v>1759</v>
      </c>
      <c r="C616" s="38">
        <v>2893000</v>
      </c>
      <c r="D616" s="187" t="s">
        <v>1311</v>
      </c>
      <c r="E616" s="40" t="s">
        <v>1888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2227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93.75">
      <c r="A617" s="38" t="s">
        <v>1312</v>
      </c>
      <c r="B617" s="66" t="s">
        <v>1759</v>
      </c>
      <c r="C617" s="38">
        <v>2893000</v>
      </c>
      <c r="D617" s="188" t="s">
        <v>1313</v>
      </c>
      <c r="E617" s="51" t="s">
        <v>1888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2228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93.75">
      <c r="A618" s="38" t="s">
        <v>1314</v>
      </c>
      <c r="B618" s="66" t="s">
        <v>1759</v>
      </c>
      <c r="C618" s="38">
        <v>2893000</v>
      </c>
      <c r="D618" s="187" t="s">
        <v>1315</v>
      </c>
      <c r="E618" s="40" t="s">
        <v>1888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2229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93.75">
      <c r="A619" s="38" t="s">
        <v>1316</v>
      </c>
      <c r="B619" s="66" t="s">
        <v>1759</v>
      </c>
      <c r="C619" s="38">
        <v>2893000</v>
      </c>
      <c r="D619" s="187" t="s">
        <v>1317</v>
      </c>
      <c r="E619" s="40" t="s">
        <v>1888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2230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93.75">
      <c r="A620" s="38" t="s">
        <v>1318</v>
      </c>
      <c r="B620" s="66" t="s">
        <v>1759</v>
      </c>
      <c r="C620" s="38">
        <v>2893000</v>
      </c>
      <c r="D620" s="187" t="s">
        <v>1319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2125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93.75">
      <c r="A621" s="38" t="s">
        <v>1320</v>
      </c>
      <c r="B621" s="66" t="s">
        <v>1759</v>
      </c>
      <c r="C621" s="38">
        <v>2893000</v>
      </c>
      <c r="D621" s="187" t="s">
        <v>1321</v>
      </c>
      <c r="E621" s="40" t="s">
        <v>1888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2013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93.75">
      <c r="A622" s="38" t="s">
        <v>1322</v>
      </c>
      <c r="B622" s="66" t="s">
        <v>1759</v>
      </c>
      <c r="C622" s="38">
        <v>2893000</v>
      </c>
      <c r="D622" s="187" t="s">
        <v>1323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2080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93.75">
      <c r="A623" s="38" t="s">
        <v>1324</v>
      </c>
      <c r="B623" s="66" t="s">
        <v>1759</v>
      </c>
      <c r="C623" s="38">
        <v>2893000</v>
      </c>
      <c r="D623" s="187" t="s">
        <v>1325</v>
      </c>
      <c r="E623" s="40" t="s">
        <v>1888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2055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93.75">
      <c r="A624" s="38" t="s">
        <v>1326</v>
      </c>
      <c r="B624" s="66" t="s">
        <v>1759</v>
      </c>
      <c r="C624" s="38">
        <v>2893000</v>
      </c>
      <c r="D624" s="187" t="s">
        <v>1327</v>
      </c>
      <c r="E624" s="40" t="s">
        <v>1888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2231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1328</v>
      </c>
      <c r="B625" s="66" t="s">
        <v>1759</v>
      </c>
      <c r="C625" s="38">
        <v>2893000</v>
      </c>
      <c r="D625" s="187" t="s">
        <v>1329</v>
      </c>
      <c r="E625" s="40" t="s">
        <v>1888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37.5">
      <c r="A626" s="38" t="s">
        <v>1330</v>
      </c>
      <c r="B626" s="66" t="s">
        <v>1759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93.75">
      <c r="A627" s="38" t="s">
        <v>1333</v>
      </c>
      <c r="B627" s="66" t="s">
        <v>1759</v>
      </c>
      <c r="C627" s="38">
        <v>2893000</v>
      </c>
      <c r="D627" s="187" t="s">
        <v>1334</v>
      </c>
      <c r="E627" s="40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2125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93.75">
      <c r="A628" s="38" t="s">
        <v>1335</v>
      </c>
      <c r="B628" s="66" t="s">
        <v>1759</v>
      </c>
      <c r="C628" s="38">
        <v>2893000</v>
      </c>
      <c r="D628" s="198" t="s">
        <v>1336</v>
      </c>
      <c r="E628" s="268" t="s">
        <v>1888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2202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93.75">
      <c r="A629" s="38" t="s">
        <v>1337</v>
      </c>
      <c r="B629" s="66" t="s">
        <v>1759</v>
      </c>
      <c r="C629" s="38">
        <v>2893000</v>
      </c>
      <c r="D629" s="187" t="s">
        <v>1338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2203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37.5">
      <c r="A630" s="38" t="s">
        <v>1339</v>
      </c>
      <c r="B630" s="66" t="s">
        <v>1759</v>
      </c>
      <c r="C630" s="38">
        <v>2893000</v>
      </c>
      <c r="D630" s="187" t="s">
        <v>1340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93.75">
      <c r="A631" s="38" t="s">
        <v>1341</v>
      </c>
      <c r="B631" s="66" t="s">
        <v>1759</v>
      </c>
      <c r="C631" s="38">
        <v>2893000</v>
      </c>
      <c r="D631" s="187" t="s">
        <v>1342</v>
      </c>
      <c r="E631" s="40" t="s">
        <v>1888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2201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37.5">
      <c r="A632" s="38" t="s">
        <v>1343</v>
      </c>
      <c r="B632" s="66" t="s">
        <v>1759</v>
      </c>
      <c r="C632" s="38">
        <v>2893000</v>
      </c>
      <c r="D632" s="187" t="s">
        <v>1344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93.75">
      <c r="A633" s="38" t="s">
        <v>1345</v>
      </c>
      <c r="B633" s="66" t="s">
        <v>1759</v>
      </c>
      <c r="C633" s="38">
        <v>2893000</v>
      </c>
      <c r="D633" s="187" t="s">
        <v>1346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2232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93.75">
      <c r="A634" s="38" t="s">
        <v>1347</v>
      </c>
      <c r="B634" s="66" t="s">
        <v>1759</v>
      </c>
      <c r="C634" s="38">
        <v>2893000</v>
      </c>
      <c r="D634" s="187" t="s">
        <v>1348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2232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93.75">
      <c r="A635" s="38" t="s">
        <v>1349</v>
      </c>
      <c r="B635" s="66" t="s">
        <v>1759</v>
      </c>
      <c r="C635" s="38">
        <v>2893000</v>
      </c>
      <c r="D635" s="187" t="s">
        <v>1350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2232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93.75">
      <c r="A636" s="38" t="s">
        <v>1351</v>
      </c>
      <c r="B636" s="66" t="s">
        <v>1759</v>
      </c>
      <c r="C636" s="38">
        <v>2893000</v>
      </c>
      <c r="D636" s="187" t="s">
        <v>1352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2232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93.75">
      <c r="A637" s="38" t="s">
        <v>1353</v>
      </c>
      <c r="B637" s="66" t="s">
        <v>1759</v>
      </c>
      <c r="C637" s="38">
        <v>2893000</v>
      </c>
      <c r="D637" s="187" t="s">
        <v>1354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2233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93.75">
      <c r="A638" s="38" t="s">
        <v>1355</v>
      </c>
      <c r="B638" s="66" t="s">
        <v>1759</v>
      </c>
      <c r="C638" s="38">
        <v>2893000</v>
      </c>
      <c r="D638" s="187" t="s">
        <v>1356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2233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93.75">
      <c r="A639" s="38" t="s">
        <v>1357</v>
      </c>
      <c r="B639" s="66" t="s">
        <v>1759</v>
      </c>
      <c r="C639" s="38">
        <v>2893000</v>
      </c>
      <c r="D639" s="187" t="s">
        <v>1358</v>
      </c>
      <c r="E639" s="40" t="s">
        <v>1888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2182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93.75">
      <c r="A640" s="38" t="s">
        <v>1359</v>
      </c>
      <c r="B640" s="66" t="s">
        <v>1759</v>
      </c>
      <c r="C640" s="38">
        <v>2893000</v>
      </c>
      <c r="D640" s="187" t="s">
        <v>1360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2182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93.75">
      <c r="A641" s="38" t="s">
        <v>1361</v>
      </c>
      <c r="B641" s="66" t="s">
        <v>1759</v>
      </c>
      <c r="C641" s="38">
        <v>2893000</v>
      </c>
      <c r="D641" s="187" t="s">
        <v>1362</v>
      </c>
      <c r="E641" s="40" t="s">
        <v>1888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2221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93.75">
      <c r="A642" s="38" t="s">
        <v>1363</v>
      </c>
      <c r="B642" s="66" t="s">
        <v>1759</v>
      </c>
      <c r="C642" s="38">
        <v>2893000</v>
      </c>
      <c r="D642" s="187" t="s">
        <v>1364</v>
      </c>
      <c r="E642" s="40" t="s">
        <v>1888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2116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93.75">
      <c r="A643" s="38" t="s">
        <v>1365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2234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93.75">
      <c r="A644" s="38" t="s">
        <v>1367</v>
      </c>
      <c r="B644" s="66" t="s">
        <v>1759</v>
      </c>
      <c r="C644" s="38">
        <v>2893000</v>
      </c>
      <c r="D644" s="187" t="s">
        <v>1366</v>
      </c>
      <c r="E644" s="40" t="s">
        <v>1888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2235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93.75">
      <c r="A645" s="38" t="s">
        <v>1368</v>
      </c>
      <c r="B645" s="66" t="s">
        <v>1759</v>
      </c>
      <c r="C645" s="38">
        <v>2893000</v>
      </c>
      <c r="D645" s="187" t="s">
        <v>1369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2236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93.75">
      <c r="A646" s="38" t="s">
        <v>1370</v>
      </c>
      <c r="B646" s="66" t="s">
        <v>1759</v>
      </c>
      <c r="C646" s="38">
        <v>2893000</v>
      </c>
      <c r="D646" s="187" t="s">
        <v>1371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2236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93.75">
      <c r="A647" s="38" t="s">
        <v>1372</v>
      </c>
      <c r="B647" s="66" t="s">
        <v>1759</v>
      </c>
      <c r="C647" s="38">
        <v>2893000</v>
      </c>
      <c r="D647" s="187" t="s">
        <v>1373</v>
      </c>
      <c r="E647" s="40" t="s">
        <v>1888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2021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93.75">
      <c r="A648" s="38" t="s">
        <v>1374</v>
      </c>
      <c r="B648" s="66" t="s">
        <v>1759</v>
      </c>
      <c r="C648" s="38">
        <v>2893000</v>
      </c>
      <c r="D648" s="187" t="s">
        <v>1375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2021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93.75">
      <c r="A649" s="38" t="s">
        <v>1376</v>
      </c>
      <c r="B649" s="66" t="s">
        <v>1759</v>
      </c>
      <c r="C649" s="38">
        <v>2893000</v>
      </c>
      <c r="D649" s="187" t="s">
        <v>1377</v>
      </c>
      <c r="E649" s="40" t="s">
        <v>1888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2006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37.5">
      <c r="A650" s="38" t="s">
        <v>1378</v>
      </c>
      <c r="B650" s="66" t="s">
        <v>1759</v>
      </c>
      <c r="C650" s="38">
        <v>2893000</v>
      </c>
      <c r="D650" s="187" t="s">
        <v>1379</v>
      </c>
      <c r="E650" s="40" t="s">
        <v>1888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1891</v>
      </c>
      <c r="AG650" s="47" t="s">
        <v>1627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1759</v>
      </c>
      <c r="C652" s="39">
        <v>2893000</v>
      </c>
      <c r="D652" s="187" t="s">
        <v>1383</v>
      </c>
      <c r="E652" s="40" t="s">
        <v>1888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2104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93.75">
      <c r="A653" s="38" t="s">
        <v>1384</v>
      </c>
      <c r="B653" s="44" t="s">
        <v>1759</v>
      </c>
      <c r="C653" s="39">
        <v>2893000</v>
      </c>
      <c r="D653" s="187" t="s">
        <v>1385</v>
      </c>
      <c r="E653" s="40" t="s">
        <v>1888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2151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93.75">
      <c r="A654" s="38" t="s">
        <v>1386</v>
      </c>
      <c r="B654" s="44" t="s">
        <v>1759</v>
      </c>
      <c r="C654" s="39">
        <v>2893000</v>
      </c>
      <c r="D654" s="187" t="s">
        <v>1387</v>
      </c>
      <c r="E654" s="40" t="s">
        <v>1888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1965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93.75">
      <c r="A655" s="38" t="s">
        <v>1388</v>
      </c>
      <c r="B655" s="44" t="s">
        <v>1759</v>
      </c>
      <c r="C655" s="39">
        <v>2893000</v>
      </c>
      <c r="D655" s="187" t="s">
        <v>1389</v>
      </c>
      <c r="E655" s="40" t="s">
        <v>1888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2066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93.75">
      <c r="A656" s="38" t="s">
        <v>1390</v>
      </c>
      <c r="B656" s="44" t="s">
        <v>1759</v>
      </c>
      <c r="C656" s="39">
        <v>2893000</v>
      </c>
      <c r="D656" s="187" t="s">
        <v>1391</v>
      </c>
      <c r="E656" s="40" t="s">
        <v>1888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2017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93.75">
      <c r="A657" s="38" t="s">
        <v>1392</v>
      </c>
      <c r="B657" s="44" t="s">
        <v>1759</v>
      </c>
      <c r="C657" s="39">
        <v>2893000</v>
      </c>
      <c r="D657" s="187" t="s">
        <v>1393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2199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93.75">
      <c r="A658" s="38" t="s">
        <v>1394</v>
      </c>
      <c r="B658" s="44" t="s">
        <v>1759</v>
      </c>
      <c r="C658" s="39">
        <v>2893000</v>
      </c>
      <c r="D658" s="187" t="s">
        <v>1395</v>
      </c>
      <c r="E658" s="40" t="s">
        <v>1888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2199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93.75">
      <c r="A659" s="38" t="s">
        <v>1396</v>
      </c>
      <c r="B659" s="44" t="s">
        <v>1759</v>
      </c>
      <c r="C659" s="39">
        <v>2893000</v>
      </c>
      <c r="D659" s="187" t="s">
        <v>1397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2154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93.75">
      <c r="A660" s="38" t="s">
        <v>1398</v>
      </c>
      <c r="B660" s="44" t="s">
        <v>1759</v>
      </c>
      <c r="C660" s="39">
        <v>2893000</v>
      </c>
      <c r="D660" s="187" t="s">
        <v>1399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2154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93.75">
      <c r="A661" s="38" t="s">
        <v>1400</v>
      </c>
      <c r="B661" s="44" t="s">
        <v>1759</v>
      </c>
      <c r="C661" s="39">
        <v>2893000</v>
      </c>
      <c r="D661" s="187" t="s">
        <v>1401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2010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93.75">
      <c r="A662" s="38" t="s">
        <v>1402</v>
      </c>
      <c r="B662" s="44" t="s">
        <v>1759</v>
      </c>
      <c r="C662" s="39">
        <v>2893000</v>
      </c>
      <c r="D662" s="187" t="s">
        <v>1403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2024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93.75">
      <c r="A663" s="38" t="s">
        <v>1404</v>
      </c>
      <c r="B663" s="44" t="s">
        <v>1759</v>
      </c>
      <c r="C663" s="39">
        <v>2893000</v>
      </c>
      <c r="D663" s="187" t="s">
        <v>1405</v>
      </c>
      <c r="E663" s="40" t="s">
        <v>1888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2104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93.75">
      <c r="A664" s="38" t="s">
        <v>1406</v>
      </c>
      <c r="B664" s="44" t="s">
        <v>1759</v>
      </c>
      <c r="C664" s="39">
        <v>2893000</v>
      </c>
      <c r="D664" s="187" t="s">
        <v>1407</v>
      </c>
      <c r="E664" s="40" t="s">
        <v>1888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2100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93.75">
      <c r="A665" s="38" t="s">
        <v>1408</v>
      </c>
      <c r="B665" s="44" t="s">
        <v>1759</v>
      </c>
      <c r="C665" s="39">
        <v>2893000</v>
      </c>
      <c r="D665" s="187" t="s">
        <v>1409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2028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93.75">
      <c r="A666" s="38" t="s">
        <v>1410</v>
      </c>
      <c r="B666" s="44" t="s">
        <v>1759</v>
      </c>
      <c r="C666" s="39">
        <v>2893000</v>
      </c>
      <c r="D666" s="187" t="s">
        <v>1411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2012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93.75">
      <c r="A667" s="38" t="s">
        <v>1412</v>
      </c>
      <c r="B667" s="44" t="s">
        <v>1759</v>
      </c>
      <c r="C667" s="39">
        <v>2893000</v>
      </c>
      <c r="D667" s="187" t="s">
        <v>1413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2097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93.75">
      <c r="A668" s="38" t="s">
        <v>1414</v>
      </c>
      <c r="B668" s="44" t="s">
        <v>1759</v>
      </c>
      <c r="C668" s="39">
        <v>2893000</v>
      </c>
      <c r="D668" s="187" t="s">
        <v>1415</v>
      </c>
      <c r="E668" s="40" t="s">
        <v>1888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2018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93.75">
      <c r="A669" s="38" t="s">
        <v>1416</v>
      </c>
      <c r="B669" s="44" t="s">
        <v>1759</v>
      </c>
      <c r="C669" s="39">
        <v>2893000</v>
      </c>
      <c r="D669" s="187" t="s">
        <v>1417</v>
      </c>
      <c r="E669" s="40" t="s">
        <v>1888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2154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93.75">
      <c r="A670" s="38" t="s">
        <v>1418</v>
      </c>
      <c r="B670" s="44" t="s">
        <v>1759</v>
      </c>
      <c r="C670" s="39">
        <v>2893000</v>
      </c>
      <c r="D670" s="187" t="s">
        <v>1419</v>
      </c>
      <c r="E670" s="40" t="s">
        <v>1888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2237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93.75">
      <c r="A671" s="38" t="s">
        <v>1420</v>
      </c>
      <c r="B671" s="44" t="s">
        <v>1759</v>
      </c>
      <c r="C671" s="39">
        <v>2893000</v>
      </c>
      <c r="D671" s="187" t="s">
        <v>1421</v>
      </c>
      <c r="E671" s="40" t="s">
        <v>1888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2010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93.75">
      <c r="A672" s="38" t="s">
        <v>1422</v>
      </c>
      <c r="B672" s="44" t="s">
        <v>1759</v>
      </c>
      <c r="C672" s="39">
        <v>2893000</v>
      </c>
      <c r="D672" s="187" t="s">
        <v>1423</v>
      </c>
      <c r="E672" s="40" t="s">
        <v>1888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2010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93.75">
      <c r="A673" s="38" t="s">
        <v>1424</v>
      </c>
      <c r="B673" s="44" t="s">
        <v>1759</v>
      </c>
      <c r="C673" s="39">
        <v>2893000</v>
      </c>
      <c r="D673" s="187" t="s">
        <v>1425</v>
      </c>
      <c r="E673" s="40" t="s">
        <v>1888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2128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93.75">
      <c r="A674" s="38" t="s">
        <v>1426</v>
      </c>
      <c r="B674" s="44" t="s">
        <v>1759</v>
      </c>
      <c r="C674" s="39">
        <v>2893000</v>
      </c>
      <c r="D674" s="187" t="s">
        <v>1427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2101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93.75">
      <c r="A675" s="38" t="s">
        <v>1428</v>
      </c>
      <c r="B675" s="44" t="s">
        <v>1759</v>
      </c>
      <c r="C675" s="39">
        <v>2893000</v>
      </c>
      <c r="D675" s="187" t="s">
        <v>1429</v>
      </c>
      <c r="E675" s="40" t="s">
        <v>1888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2016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93.75">
      <c r="A676" s="38" t="s">
        <v>1430</v>
      </c>
      <c r="B676" s="44" t="s">
        <v>1759</v>
      </c>
      <c r="C676" s="39">
        <v>2893000</v>
      </c>
      <c r="D676" s="187" t="s">
        <v>1431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2024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93.75">
      <c r="A677" s="38" t="s">
        <v>1432</v>
      </c>
      <c r="B677" s="44" t="s">
        <v>1759</v>
      </c>
      <c r="C677" s="39">
        <v>2893000</v>
      </c>
      <c r="D677" s="187" t="s">
        <v>1433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2133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93.75">
      <c r="A678" s="38" t="s">
        <v>1434</v>
      </c>
      <c r="B678" s="44" t="s">
        <v>1759</v>
      </c>
      <c r="C678" s="39">
        <v>2893000</v>
      </c>
      <c r="D678" s="187" t="s">
        <v>1435</v>
      </c>
      <c r="E678" s="40" t="s">
        <v>1888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2074</v>
      </c>
      <c r="AD678" s="45">
        <v>42005</v>
      </c>
      <c r="AE678" s="45">
        <v>42339</v>
      </c>
      <c r="AF678" s="46" t="s">
        <v>1891</v>
      </c>
      <c r="AG678" s="47" t="s">
        <v>1627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1919</v>
      </c>
      <c r="B684" s="95" t="s">
        <v>1933</v>
      </c>
      <c r="C684" s="68">
        <v>2919471</v>
      </c>
      <c r="D684" s="193" t="s">
        <v>1926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1920</v>
      </c>
      <c r="B685" s="95" t="s">
        <v>1933</v>
      </c>
      <c r="C685" s="68">
        <v>2919502</v>
      </c>
      <c r="D685" s="180" t="s">
        <v>1925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1921</v>
      </c>
      <c r="B686" s="95" t="s">
        <v>1934</v>
      </c>
      <c r="C686" s="68">
        <v>2919550</v>
      </c>
      <c r="D686" s="180" t="s">
        <v>1924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1928</v>
      </c>
      <c r="B687" s="95" t="s">
        <v>1934</v>
      </c>
      <c r="C687" s="68">
        <v>2919550</v>
      </c>
      <c r="D687" s="180" t="s">
        <v>1923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1929</v>
      </c>
      <c r="B688" s="95" t="s">
        <v>1933</v>
      </c>
      <c r="C688" s="68">
        <v>2919471</v>
      </c>
      <c r="D688" s="180" t="s">
        <v>1922</v>
      </c>
      <c r="E688" s="40" t="s">
        <v>1888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1930</v>
      </c>
      <c r="B689" s="39" t="s">
        <v>1932</v>
      </c>
      <c r="C689" s="39">
        <v>3190136</v>
      </c>
      <c r="D689" s="193" t="s">
        <v>1931</v>
      </c>
      <c r="E689" s="40" t="s">
        <v>1888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2238</v>
      </c>
      <c r="E691" s="58" t="s">
        <v>2239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2240</v>
      </c>
      <c r="AG691" s="96"/>
      <c r="AH691" s="118"/>
    </row>
    <row r="692" spans="1:34" s="107" customFormat="1" ht="75">
      <c r="A692" s="38" t="s">
        <v>2301</v>
      </c>
      <c r="B692" s="182" t="s">
        <v>1447</v>
      </c>
      <c r="C692" s="182">
        <v>1816000</v>
      </c>
      <c r="D692" s="199" t="s">
        <v>2241</v>
      </c>
      <c r="E692" s="58" t="s">
        <v>2239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2240</v>
      </c>
      <c r="AG692" s="96"/>
      <c r="AH692" s="118"/>
    </row>
    <row r="693" spans="1:34" s="107" customFormat="1" ht="409.5">
      <c r="A693" s="38" t="s">
        <v>2302</v>
      </c>
      <c r="B693" s="182" t="s">
        <v>1447</v>
      </c>
      <c r="C693" s="182">
        <v>1816000</v>
      </c>
      <c r="D693" s="199" t="s">
        <v>2344</v>
      </c>
      <c r="E693" s="108" t="s">
        <v>2345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2240</v>
      </c>
      <c r="AG693" s="96"/>
      <c r="AH693" s="118"/>
    </row>
    <row r="694" spans="1:34" s="107" customFormat="1" ht="409.5">
      <c r="A694" s="38" t="s">
        <v>2303</v>
      </c>
      <c r="B694" s="182" t="s">
        <v>1447</v>
      </c>
      <c r="C694" s="182">
        <v>1816000</v>
      </c>
      <c r="D694" s="199" t="s">
        <v>2346</v>
      </c>
      <c r="E694" s="108" t="s">
        <v>2345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2240</v>
      </c>
      <c r="AG694" s="96"/>
      <c r="AH694" s="118"/>
    </row>
    <row r="695" spans="1:34" s="107" customFormat="1" ht="225">
      <c r="A695" s="38" t="s">
        <v>2304</v>
      </c>
      <c r="B695" s="182" t="s">
        <v>1447</v>
      </c>
      <c r="C695" s="182">
        <v>1816000</v>
      </c>
      <c r="D695" s="199" t="s">
        <v>2242</v>
      </c>
      <c r="E695" s="108" t="s">
        <v>2347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2240</v>
      </c>
      <c r="AG695" s="96"/>
      <c r="AH695" s="118"/>
    </row>
    <row r="696" spans="1:34" s="107" customFormat="1" ht="131.25">
      <c r="A696" s="38" t="s">
        <v>2305</v>
      </c>
      <c r="B696" s="182" t="s">
        <v>1447</v>
      </c>
      <c r="C696" s="182">
        <v>1816000</v>
      </c>
      <c r="D696" s="199" t="s">
        <v>2243</v>
      </c>
      <c r="E696" s="108" t="s">
        <v>2348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2240</v>
      </c>
      <c r="AG696" s="96"/>
      <c r="AH696" s="118"/>
    </row>
    <row r="697" spans="1:34" s="107" customFormat="1" ht="131.25">
      <c r="A697" s="38" t="s">
        <v>2306</v>
      </c>
      <c r="B697" s="182" t="s">
        <v>1447</v>
      </c>
      <c r="C697" s="182">
        <v>1816000</v>
      </c>
      <c r="D697" s="199" t="s">
        <v>2244</v>
      </c>
      <c r="E697" s="58" t="s">
        <v>2352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2240</v>
      </c>
      <c r="AG697" s="96"/>
      <c r="AH697" s="118"/>
    </row>
    <row r="698" spans="1:34" s="107" customFormat="1" ht="18.75">
      <c r="A698" s="38" t="s">
        <v>2307</v>
      </c>
      <c r="B698" s="182" t="s">
        <v>1447</v>
      </c>
      <c r="C698" s="182">
        <v>1816000</v>
      </c>
      <c r="D698" s="199" t="s">
        <v>2245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2240</v>
      </c>
      <c r="AG698" s="96"/>
      <c r="AH698" s="118"/>
    </row>
    <row r="699" spans="1:34" s="107" customFormat="1" ht="150">
      <c r="A699" s="38" t="s">
        <v>2308</v>
      </c>
      <c r="B699" s="182" t="s">
        <v>1447</v>
      </c>
      <c r="C699" s="182">
        <v>1816000</v>
      </c>
      <c r="D699" s="199" t="s">
        <v>2246</v>
      </c>
      <c r="E699" s="58" t="s">
        <v>2247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2240</v>
      </c>
      <c r="AG699" s="96"/>
      <c r="AH699" s="118"/>
    </row>
    <row r="700" spans="1:34" s="107" customFormat="1" ht="18.75">
      <c r="A700" s="38" t="s">
        <v>2309</v>
      </c>
      <c r="B700" s="182" t="s">
        <v>1447</v>
      </c>
      <c r="C700" s="182">
        <v>1816000</v>
      </c>
      <c r="D700" s="199" t="s">
        <v>2248</v>
      </c>
      <c r="E700" s="58" t="s">
        <v>2249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2240</v>
      </c>
      <c r="AG700" s="96"/>
      <c r="AH700" s="118"/>
    </row>
    <row r="701" spans="1:34" s="107" customFormat="1" ht="37.5">
      <c r="A701" s="38" t="s">
        <v>2310</v>
      </c>
      <c r="B701" s="182" t="s">
        <v>1447</v>
      </c>
      <c r="C701" s="182">
        <v>1816000</v>
      </c>
      <c r="D701" s="199" t="s">
        <v>2250</v>
      </c>
      <c r="E701" s="58" t="s">
        <v>2353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2240</v>
      </c>
      <c r="AG701" s="96"/>
      <c r="AH701" s="118"/>
    </row>
    <row r="702" spans="1:34" s="107" customFormat="1" ht="93.75">
      <c r="A702" s="38" t="s">
        <v>2311</v>
      </c>
      <c r="B702" s="182" t="s">
        <v>1447</v>
      </c>
      <c r="C702" s="182">
        <v>1816000</v>
      </c>
      <c r="D702" s="199" t="s">
        <v>2251</v>
      </c>
      <c r="E702" s="58" t="s">
        <v>2252</v>
      </c>
      <c r="F702" s="105" t="s">
        <v>54</v>
      </c>
      <c r="G702" s="105" t="s">
        <v>2253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2240</v>
      </c>
      <c r="AG702" s="96"/>
      <c r="AH702" s="118"/>
    </row>
    <row r="703" spans="1:34" s="107" customFormat="1" ht="93.75">
      <c r="A703" s="38" t="s">
        <v>2312</v>
      </c>
      <c r="B703" s="182" t="s">
        <v>1447</v>
      </c>
      <c r="C703" s="182">
        <v>1816000</v>
      </c>
      <c r="D703" s="199" t="s">
        <v>2254</v>
      </c>
      <c r="E703" s="58" t="s">
        <v>2255</v>
      </c>
      <c r="F703" s="105" t="s">
        <v>54</v>
      </c>
      <c r="G703" s="105" t="s">
        <v>2253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2240</v>
      </c>
      <c r="AG703" s="96"/>
      <c r="AH703" s="118"/>
    </row>
    <row r="704" spans="1:34" s="107" customFormat="1" ht="56.25">
      <c r="A704" s="38" t="s">
        <v>2313</v>
      </c>
      <c r="B704" s="182" t="s">
        <v>1447</v>
      </c>
      <c r="C704" s="182">
        <v>1816000</v>
      </c>
      <c r="D704" s="199" t="s">
        <v>2256</v>
      </c>
      <c r="E704" s="58" t="s">
        <v>2257</v>
      </c>
      <c r="F704" s="105" t="s">
        <v>54</v>
      </c>
      <c r="G704" s="105" t="s">
        <v>2253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2240</v>
      </c>
      <c r="AG704" s="96"/>
      <c r="AH704" s="118"/>
    </row>
    <row r="705" spans="1:34" s="107" customFormat="1" ht="18.75">
      <c r="A705" s="38" t="s">
        <v>2314</v>
      </c>
      <c r="B705" s="182" t="s">
        <v>1447</v>
      </c>
      <c r="C705" s="182">
        <v>1816000</v>
      </c>
      <c r="D705" s="199" t="s">
        <v>2258</v>
      </c>
      <c r="E705" s="58" t="s">
        <v>2259</v>
      </c>
      <c r="F705" s="105" t="s">
        <v>54</v>
      </c>
      <c r="G705" s="105" t="s">
        <v>2253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2240</v>
      </c>
      <c r="AG705" s="96"/>
      <c r="AH705" s="118"/>
    </row>
    <row r="706" spans="1:34" s="116" customFormat="1" ht="18.75">
      <c r="A706" s="50" t="s">
        <v>2315</v>
      </c>
      <c r="B706" s="182" t="s">
        <v>1447</v>
      </c>
      <c r="C706" s="182">
        <v>1816000</v>
      </c>
      <c r="D706" s="199" t="s">
        <v>2260</v>
      </c>
      <c r="E706" s="110"/>
      <c r="F706" s="111" t="s">
        <v>54</v>
      </c>
      <c r="G706" s="111" t="s">
        <v>2253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2240</v>
      </c>
      <c r="AG706" s="115"/>
      <c r="AH706" s="331"/>
    </row>
    <row r="707" spans="1:34" s="107" customFormat="1" ht="56.25">
      <c r="A707" s="38" t="s">
        <v>2316</v>
      </c>
      <c r="B707" s="182" t="s">
        <v>1447</v>
      </c>
      <c r="C707" s="182">
        <v>1816000</v>
      </c>
      <c r="D707" s="200" t="s">
        <v>2261</v>
      </c>
      <c r="E707" s="58" t="s">
        <v>2262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2240</v>
      </c>
      <c r="AG707" s="96"/>
      <c r="AH707" s="118"/>
    </row>
    <row r="708" spans="1:34" s="107" customFormat="1" ht="37.5">
      <c r="A708" s="38" t="s">
        <v>2317</v>
      </c>
      <c r="B708" s="182" t="s">
        <v>1447</v>
      </c>
      <c r="C708" s="182">
        <v>1816000</v>
      </c>
      <c r="D708" s="200" t="s">
        <v>2263</v>
      </c>
      <c r="E708" s="58" t="s">
        <v>2264</v>
      </c>
      <c r="F708" s="105" t="s">
        <v>54</v>
      </c>
      <c r="G708" s="105" t="s">
        <v>2253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2240</v>
      </c>
      <c r="AG708" s="96"/>
      <c r="AH708" s="118"/>
    </row>
    <row r="709" spans="1:34" s="107" customFormat="1" ht="56.25">
      <c r="A709" s="38" t="s">
        <v>2318</v>
      </c>
      <c r="B709" s="182" t="s">
        <v>1447</v>
      </c>
      <c r="C709" s="182">
        <v>1816000</v>
      </c>
      <c r="D709" s="200" t="s">
        <v>2265</v>
      </c>
      <c r="E709" s="58" t="s">
        <v>2266</v>
      </c>
      <c r="F709" s="105" t="s">
        <v>54</v>
      </c>
      <c r="G709" s="105" t="s">
        <v>2253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2240</v>
      </c>
      <c r="AG709" s="96"/>
      <c r="AH709" s="118"/>
    </row>
    <row r="710" spans="1:34" s="107" customFormat="1" ht="18.75">
      <c r="A710" s="38" t="s">
        <v>2319</v>
      </c>
      <c r="B710" s="182" t="s">
        <v>1447</v>
      </c>
      <c r="C710" s="182">
        <v>1816000</v>
      </c>
      <c r="D710" s="200" t="s">
        <v>2267</v>
      </c>
      <c r="E710" s="63" t="s">
        <v>2268</v>
      </c>
      <c r="F710" s="105" t="s">
        <v>54</v>
      </c>
      <c r="G710" s="105" t="s">
        <v>2253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2240</v>
      </c>
      <c r="AG710" s="96"/>
      <c r="AH710" s="118"/>
    </row>
    <row r="711" spans="1:34" s="107" customFormat="1" ht="18.75">
      <c r="A711" s="38" t="s">
        <v>2320</v>
      </c>
      <c r="B711" s="182" t="s">
        <v>1447</v>
      </c>
      <c r="C711" s="182">
        <v>1816000</v>
      </c>
      <c r="D711" s="200" t="s">
        <v>2269</v>
      </c>
      <c r="E711" s="58" t="s">
        <v>2270</v>
      </c>
      <c r="F711" s="105" t="s">
        <v>54</v>
      </c>
      <c r="G711" s="105" t="s">
        <v>2253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2240</v>
      </c>
      <c r="AG711" s="96"/>
      <c r="AH711" s="118"/>
    </row>
    <row r="712" spans="1:34" s="107" customFormat="1" ht="37.5">
      <c r="A712" s="38" t="s">
        <v>2321</v>
      </c>
      <c r="B712" s="182" t="s">
        <v>1447</v>
      </c>
      <c r="C712" s="182">
        <v>1816000</v>
      </c>
      <c r="D712" s="200" t="s">
        <v>2271</v>
      </c>
      <c r="E712" s="58" t="s">
        <v>2272</v>
      </c>
      <c r="F712" s="105" t="s">
        <v>54</v>
      </c>
      <c r="G712" s="105" t="s">
        <v>2253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2240</v>
      </c>
      <c r="AG712" s="96"/>
      <c r="AH712" s="118"/>
    </row>
    <row r="713" spans="1:34" s="107" customFormat="1" ht="56.25">
      <c r="A713" s="38" t="s">
        <v>2322</v>
      </c>
      <c r="B713" s="182" t="s">
        <v>1447</v>
      </c>
      <c r="C713" s="182">
        <v>1816000</v>
      </c>
      <c r="D713" s="200" t="s">
        <v>2273</v>
      </c>
      <c r="E713" s="58" t="s">
        <v>2274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2240</v>
      </c>
      <c r="AG713" s="96"/>
      <c r="AH713" s="118"/>
    </row>
    <row r="714" spans="1:34" s="107" customFormat="1" ht="93.75">
      <c r="A714" s="38" t="s">
        <v>2323</v>
      </c>
      <c r="B714" s="182" t="s">
        <v>1447</v>
      </c>
      <c r="C714" s="182">
        <v>1816000</v>
      </c>
      <c r="D714" s="200" t="s">
        <v>2275</v>
      </c>
      <c r="E714" s="58" t="s">
        <v>2276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2240</v>
      </c>
      <c r="AG714" s="96"/>
      <c r="AH714" s="118"/>
    </row>
    <row r="715" spans="1:34" s="107" customFormat="1" ht="18.75">
      <c r="A715" s="38" t="s">
        <v>2324</v>
      </c>
      <c r="B715" s="182" t="s">
        <v>1447</v>
      </c>
      <c r="C715" s="182">
        <v>1816000</v>
      </c>
      <c r="D715" s="200" t="s">
        <v>2277</v>
      </c>
      <c r="E715" s="63" t="s">
        <v>2278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2240</v>
      </c>
      <c r="AG715" s="96"/>
      <c r="AH715" s="118"/>
    </row>
    <row r="716" spans="1:34" s="107" customFormat="1" ht="18.75">
      <c r="A716" s="38" t="s">
        <v>2325</v>
      </c>
      <c r="B716" s="182" t="s">
        <v>1447</v>
      </c>
      <c r="C716" s="182">
        <v>1816000</v>
      </c>
      <c r="D716" s="200" t="s">
        <v>2279</v>
      </c>
      <c r="E716" s="63" t="s">
        <v>2280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2240</v>
      </c>
      <c r="AG716" s="96"/>
      <c r="AH716" s="118"/>
    </row>
    <row r="717" spans="1:34" s="107" customFormat="1" ht="18.75">
      <c r="A717" s="38" t="s">
        <v>2326</v>
      </c>
      <c r="B717" s="182" t="s">
        <v>1447</v>
      </c>
      <c r="C717" s="182">
        <v>1816000</v>
      </c>
      <c r="D717" s="200" t="s">
        <v>2281</v>
      </c>
      <c r="E717" s="63" t="s">
        <v>2282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2240</v>
      </c>
      <c r="AG717" s="96"/>
      <c r="AH717" s="118"/>
    </row>
    <row r="718" spans="1:34" s="107" customFormat="1" ht="37.5">
      <c r="A718" s="38" t="s">
        <v>2327</v>
      </c>
      <c r="B718" s="182" t="s">
        <v>1447</v>
      </c>
      <c r="C718" s="182">
        <v>1816000</v>
      </c>
      <c r="D718" s="200" t="s">
        <v>2283</v>
      </c>
      <c r="E718" s="58" t="s">
        <v>2284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2240</v>
      </c>
      <c r="AG718" s="96"/>
      <c r="AH718" s="118"/>
    </row>
    <row r="719" spans="1:34" s="107" customFormat="1" ht="37.5">
      <c r="A719" s="38" t="s">
        <v>2328</v>
      </c>
      <c r="B719" s="182" t="s">
        <v>1447</v>
      </c>
      <c r="C719" s="182">
        <v>1816000</v>
      </c>
      <c r="D719" s="200" t="s">
        <v>2285</v>
      </c>
      <c r="E719" s="58" t="s">
        <v>2286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2240</v>
      </c>
      <c r="AG719" s="96"/>
      <c r="AH719" s="118"/>
    </row>
    <row r="720" spans="1:34" s="107" customFormat="1" ht="18.75">
      <c r="A720" s="38" t="s">
        <v>2329</v>
      </c>
      <c r="B720" s="182" t="s">
        <v>1447</v>
      </c>
      <c r="C720" s="182">
        <v>1816000</v>
      </c>
      <c r="D720" s="161" t="s">
        <v>2287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2240</v>
      </c>
      <c r="AG720" s="96"/>
      <c r="AH720" s="118"/>
    </row>
    <row r="721" spans="1:34" s="107" customFormat="1" ht="37.5">
      <c r="A721" s="38" t="s">
        <v>2330</v>
      </c>
      <c r="B721" s="182" t="s">
        <v>1447</v>
      </c>
      <c r="C721" s="182">
        <v>1816000</v>
      </c>
      <c r="D721" s="201" t="s">
        <v>2288</v>
      </c>
      <c r="E721" s="63" t="s">
        <v>2289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2240</v>
      </c>
      <c r="AG721" s="96"/>
      <c r="AH721" s="118"/>
    </row>
    <row r="722" spans="1:34" s="107" customFormat="1" ht="102.75" customHeight="1">
      <c r="A722" s="38" t="s">
        <v>2331</v>
      </c>
      <c r="B722" s="182" t="s">
        <v>1447</v>
      </c>
      <c r="C722" s="182">
        <v>1816000</v>
      </c>
      <c r="D722" s="189" t="s">
        <v>2290</v>
      </c>
      <c r="E722" s="63" t="s">
        <v>2291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2240</v>
      </c>
      <c r="AG722" s="96"/>
      <c r="AH722" s="118"/>
    </row>
    <row r="723" spans="1:34" s="107" customFormat="1" ht="18.75">
      <c r="A723" s="38" t="s">
        <v>2332</v>
      </c>
      <c r="B723" s="182" t="s">
        <v>1447</v>
      </c>
      <c r="C723" s="182">
        <v>1816000</v>
      </c>
      <c r="D723" s="201" t="s">
        <v>2292</v>
      </c>
      <c r="E723" s="63" t="s">
        <v>2293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2240</v>
      </c>
      <c r="AG723" s="96"/>
      <c r="AH723" s="118"/>
    </row>
    <row r="724" spans="1:34" s="107" customFormat="1" ht="150">
      <c r="A724" s="38" t="s">
        <v>2333</v>
      </c>
      <c r="B724" s="182" t="s">
        <v>1447</v>
      </c>
      <c r="C724" s="182">
        <v>1816000</v>
      </c>
      <c r="D724" s="199" t="s">
        <v>2294</v>
      </c>
      <c r="E724" s="58" t="s">
        <v>2295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2240</v>
      </c>
      <c r="AG724" s="96"/>
      <c r="AH724" s="118"/>
    </row>
    <row r="725" spans="1:34" s="107" customFormat="1" ht="138.75" customHeight="1">
      <c r="A725" s="38" t="s">
        <v>2334</v>
      </c>
      <c r="B725" s="182" t="s">
        <v>1447</v>
      </c>
      <c r="C725" s="182">
        <v>1816000</v>
      </c>
      <c r="D725" s="199" t="s">
        <v>2354</v>
      </c>
      <c r="E725" s="108" t="s">
        <v>2349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2240</v>
      </c>
      <c r="AG725" s="96"/>
      <c r="AH725" s="118"/>
    </row>
    <row r="726" spans="1:34" s="107" customFormat="1" ht="127.5" customHeight="1">
      <c r="A726" s="38" t="s">
        <v>2335</v>
      </c>
      <c r="B726" s="182" t="s">
        <v>1447</v>
      </c>
      <c r="C726" s="182">
        <v>1816000</v>
      </c>
      <c r="D726" s="199" t="s">
        <v>2355</v>
      </c>
      <c r="E726" s="58" t="s">
        <v>2296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2">(X726+Y726)*AC726</f>
        <v>19.9</v>
      </c>
      <c r="AC726" s="65">
        <v>1.99</v>
      </c>
      <c r="AD726" s="45">
        <v>41821</v>
      </c>
      <c r="AE726" s="45">
        <v>41974</v>
      </c>
      <c r="AF726" s="44" t="s">
        <v>2240</v>
      </c>
      <c r="AG726" s="96"/>
      <c r="AH726" s="118"/>
    </row>
    <row r="727" spans="1:34" s="107" customFormat="1" ht="168.75">
      <c r="A727" s="38" t="s">
        <v>2336</v>
      </c>
      <c r="B727" s="182" t="s">
        <v>1447</v>
      </c>
      <c r="C727" s="182">
        <v>1816000</v>
      </c>
      <c r="D727" s="199" t="s">
        <v>2297</v>
      </c>
      <c r="E727" s="58" t="s">
        <v>2298</v>
      </c>
      <c r="F727" s="105" t="s">
        <v>54</v>
      </c>
      <c r="G727" s="105" t="s">
        <v>2253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2240</v>
      </c>
      <c r="AG727" s="96"/>
      <c r="AH727" s="118"/>
    </row>
    <row r="728" spans="1:34" s="107" customFormat="1" ht="37.5">
      <c r="A728" s="38" t="s">
        <v>2337</v>
      </c>
      <c r="B728" s="182" t="s">
        <v>1447</v>
      </c>
      <c r="C728" s="182">
        <v>1816000</v>
      </c>
      <c r="D728" s="199" t="s">
        <v>2299</v>
      </c>
      <c r="E728" s="104" t="s">
        <v>2300</v>
      </c>
      <c r="F728" s="105" t="s">
        <v>54</v>
      </c>
      <c r="G728" s="105" t="s">
        <v>2253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2240</v>
      </c>
      <c r="AG728" s="96"/>
      <c r="AH728" s="118"/>
    </row>
    <row r="729" spans="1:34" s="1" customFormat="1" ht="18.75">
      <c r="A729" s="23" t="s">
        <v>1448</v>
      </c>
      <c r="B729" s="24"/>
      <c r="C729" s="23"/>
      <c r="D729" s="185" t="s">
        <v>1449</v>
      </c>
      <c r="E729" s="24"/>
      <c r="F729" s="24"/>
      <c r="G729" s="24"/>
      <c r="H729" s="25"/>
      <c r="I729" s="25"/>
      <c r="J729" s="25"/>
      <c r="K729" s="231">
        <v>0</v>
      </c>
      <c r="L729" s="25"/>
      <c r="M729" s="25"/>
      <c r="N729" s="25"/>
      <c r="O729" s="231">
        <v>0</v>
      </c>
      <c r="P729" s="25"/>
      <c r="Q729" s="25"/>
      <c r="R729" s="25"/>
      <c r="S729" s="231">
        <v>0</v>
      </c>
      <c r="T729" s="25"/>
      <c r="U729" s="25"/>
      <c r="V729" s="25"/>
      <c r="W729" s="231">
        <v>0</v>
      </c>
      <c r="X729" s="26"/>
      <c r="Y729" s="551">
        <v>0</v>
      </c>
      <c r="Z729" s="119">
        <v>29401000000</v>
      </c>
      <c r="AA729" s="119" t="s">
        <v>50</v>
      </c>
      <c r="AB729" s="280">
        <f>SUM(AB730)</f>
        <v>155539</v>
      </c>
      <c r="AC729" s="28"/>
      <c r="AD729" s="29"/>
      <c r="AE729" s="29"/>
      <c r="AF729" s="27"/>
      <c r="AG729" s="27"/>
      <c r="AH729" s="326"/>
    </row>
    <row r="730" spans="1:34" s="1" customFormat="1" ht="56.25">
      <c r="A730" s="38" t="s">
        <v>1450</v>
      </c>
      <c r="B730" s="40" t="s">
        <v>1451</v>
      </c>
      <c r="C730" s="38" t="s">
        <v>1452</v>
      </c>
      <c r="D730" s="187" t="s">
        <v>1453</v>
      </c>
      <c r="E730" s="49"/>
      <c r="F730" s="38" t="s">
        <v>1454</v>
      </c>
      <c r="G730" s="49" t="s">
        <v>1455</v>
      </c>
      <c r="H730" s="42"/>
      <c r="I730" s="42"/>
      <c r="J730" s="42"/>
      <c r="K730" s="225">
        <v>0</v>
      </c>
      <c r="L730" s="42"/>
      <c r="M730" s="42"/>
      <c r="N730" s="42"/>
      <c r="O730" s="225">
        <v>0</v>
      </c>
      <c r="P730" s="42"/>
      <c r="Q730" s="42"/>
      <c r="R730" s="42"/>
      <c r="S730" s="225">
        <v>0</v>
      </c>
      <c r="T730" s="42"/>
      <c r="U730" s="42"/>
      <c r="V730" s="42"/>
      <c r="W730" s="225">
        <v>0</v>
      </c>
      <c r="X730" s="43">
        <v>0</v>
      </c>
      <c r="Y730" s="553">
        <v>0</v>
      </c>
      <c r="Z730" s="44">
        <v>29401000000</v>
      </c>
      <c r="AA730" s="44" t="s">
        <v>50</v>
      </c>
      <c r="AB730" s="83">
        <v>155539</v>
      </c>
      <c r="AC730" s="65">
        <v>155539</v>
      </c>
      <c r="AD730" s="45">
        <v>42005</v>
      </c>
      <c r="AE730" s="45">
        <v>42339</v>
      </c>
      <c r="AF730" s="44"/>
      <c r="AG730" s="44"/>
      <c r="AH730" s="63"/>
    </row>
    <row r="731" spans="1:34" s="1" customFormat="1" ht="20.25" customHeight="1">
      <c r="A731" s="23" t="s">
        <v>1456</v>
      </c>
      <c r="B731" s="24"/>
      <c r="C731" s="23"/>
      <c r="D731" s="185" t="s">
        <v>1457</v>
      </c>
      <c r="E731" s="24"/>
      <c r="F731" s="24"/>
      <c r="G731" s="24"/>
      <c r="H731" s="25"/>
      <c r="I731" s="25"/>
      <c r="J731" s="25"/>
      <c r="K731" s="231">
        <v>0</v>
      </c>
      <c r="L731" s="25"/>
      <c r="M731" s="25"/>
      <c r="N731" s="25"/>
      <c r="O731" s="231">
        <v>0</v>
      </c>
      <c r="P731" s="25"/>
      <c r="Q731" s="25"/>
      <c r="R731" s="25"/>
      <c r="S731" s="231">
        <v>0</v>
      </c>
      <c r="T731" s="25"/>
      <c r="U731" s="25"/>
      <c r="V731" s="25"/>
      <c r="W731" s="231">
        <v>0</v>
      </c>
      <c r="X731" s="26"/>
      <c r="Y731" s="551">
        <v>0</v>
      </c>
      <c r="Z731" s="119">
        <v>29401000000</v>
      </c>
      <c r="AA731" s="119" t="s">
        <v>50</v>
      </c>
      <c r="AB731" s="280">
        <f>SUM(AB732)</f>
        <v>1730025.18</v>
      </c>
      <c r="AC731" s="28"/>
      <c r="AD731" s="29"/>
      <c r="AE731" s="29"/>
      <c r="AF731" s="27"/>
      <c r="AG731" s="27"/>
      <c r="AH731" s="326"/>
    </row>
    <row r="732" spans="1:36" s="582" customFormat="1" ht="59.25" customHeight="1">
      <c r="A732" s="304" t="s">
        <v>1458</v>
      </c>
      <c r="B732" s="306" t="s">
        <v>2576</v>
      </c>
      <c r="C732" s="317" t="s">
        <v>2577</v>
      </c>
      <c r="D732" s="319" t="s">
        <v>2578</v>
      </c>
      <c r="E732" s="305" t="s">
        <v>1888</v>
      </c>
      <c r="F732" s="306" t="s">
        <v>1547</v>
      </c>
      <c r="G732" s="306" t="s">
        <v>1949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1730025.18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580" t="s">
        <v>1627</v>
      </c>
      <c r="AH732" s="360" t="s">
        <v>2585</v>
      </c>
      <c r="AI732" s="581"/>
      <c r="AJ732" s="581"/>
    </row>
    <row r="733" spans="1:36" s="582" customFormat="1" ht="59.25" customHeight="1">
      <c r="A733" s="304" t="s">
        <v>2579</v>
      </c>
      <c r="B733" s="317" t="s">
        <v>2576</v>
      </c>
      <c r="C733" s="319" t="s">
        <v>2577</v>
      </c>
      <c r="D733" s="317" t="s">
        <v>2578</v>
      </c>
      <c r="E733" s="305" t="s">
        <v>1888</v>
      </c>
      <c r="F733" s="306" t="s">
        <v>1547</v>
      </c>
      <c r="G733" s="306" t="s">
        <v>1949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4288376.45</v>
      </c>
      <c r="AC733" s="314">
        <v>42430</v>
      </c>
      <c r="AD733" s="314">
        <v>42430</v>
      </c>
      <c r="AE733" s="314">
        <v>42705</v>
      </c>
      <c r="AF733" s="315" t="s">
        <v>1893</v>
      </c>
      <c r="AG733" s="580" t="s">
        <v>1627</v>
      </c>
      <c r="AH733" s="360" t="s">
        <v>2585</v>
      </c>
      <c r="AI733" s="581"/>
      <c r="AJ733" s="581"/>
    </row>
    <row r="734" spans="1:34" s="1" customFormat="1" ht="18.75">
      <c r="A734" s="23" t="s">
        <v>1459</v>
      </c>
      <c r="B734" s="24"/>
      <c r="C734" s="23"/>
      <c r="D734" s="185" t="s">
        <v>1460</v>
      </c>
      <c r="E734" s="24"/>
      <c r="F734" s="24"/>
      <c r="G734" s="24"/>
      <c r="H734" s="25"/>
      <c r="I734" s="25"/>
      <c r="J734" s="25"/>
      <c r="K734" s="231">
        <v>0</v>
      </c>
      <c r="L734" s="25"/>
      <c r="M734" s="25"/>
      <c r="N734" s="25"/>
      <c r="O734" s="231">
        <v>0</v>
      </c>
      <c r="P734" s="25"/>
      <c r="Q734" s="25"/>
      <c r="R734" s="25"/>
      <c r="S734" s="231">
        <v>0</v>
      </c>
      <c r="T734" s="25"/>
      <c r="U734" s="25"/>
      <c r="V734" s="25"/>
      <c r="W734" s="231">
        <v>0</v>
      </c>
      <c r="X734" s="26"/>
      <c r="Y734" s="551">
        <v>0</v>
      </c>
      <c r="Z734" s="119">
        <v>29401000000</v>
      </c>
      <c r="AA734" s="119" t="s">
        <v>50</v>
      </c>
      <c r="AB734" s="280">
        <f>SUM(AB735:AB752)</f>
        <v>87915.05541999999</v>
      </c>
      <c r="AC734" s="28"/>
      <c r="AD734" s="29"/>
      <c r="AE734" s="29"/>
      <c r="AF734" s="27"/>
      <c r="AG734" s="27"/>
      <c r="AH734" s="326"/>
    </row>
    <row r="735" spans="1:34" s="60" customFormat="1" ht="37.5">
      <c r="A735" s="50" t="s">
        <v>1461</v>
      </c>
      <c r="B735" s="120" t="s">
        <v>1462</v>
      </c>
      <c r="C735" s="50" t="s">
        <v>1463</v>
      </c>
      <c r="D735" s="202" t="s">
        <v>1464</v>
      </c>
      <c r="E735" s="51" t="s">
        <v>1888</v>
      </c>
      <c r="F735" s="55">
        <v>168</v>
      </c>
      <c r="G735" s="55" t="s">
        <v>405</v>
      </c>
      <c r="H735" s="53">
        <v>0</v>
      </c>
      <c r="I735" s="53">
        <v>0</v>
      </c>
      <c r="J735" s="53">
        <v>0</v>
      </c>
      <c r="K735" s="225">
        <v>0</v>
      </c>
      <c r="L735" s="53">
        <v>0</v>
      </c>
      <c r="M735" s="53">
        <v>0</v>
      </c>
      <c r="N735" s="53">
        <v>5</v>
      </c>
      <c r="O735" s="225">
        <v>5</v>
      </c>
      <c r="P735" s="53">
        <v>0</v>
      </c>
      <c r="Q735" s="53">
        <v>0</v>
      </c>
      <c r="R735" s="53">
        <v>0</v>
      </c>
      <c r="S735" s="225">
        <v>0</v>
      </c>
      <c r="T735" s="53">
        <v>0</v>
      </c>
      <c r="U735" s="53">
        <v>0</v>
      </c>
      <c r="V735" s="53">
        <v>0</v>
      </c>
      <c r="W735" s="225">
        <v>0</v>
      </c>
      <c r="X735" s="54">
        <v>5</v>
      </c>
      <c r="Y735" s="553">
        <v>0</v>
      </c>
      <c r="Z735" s="55">
        <v>29401000000</v>
      </c>
      <c r="AA735" s="55" t="s">
        <v>50</v>
      </c>
      <c r="AB735" s="267">
        <f t="shared" si="15"/>
        <v>1119</v>
      </c>
      <c r="AC735" s="83">
        <v>223.8</v>
      </c>
      <c r="AD735" s="57">
        <v>42005</v>
      </c>
      <c r="AE735" s="57">
        <v>42339</v>
      </c>
      <c r="AF735" s="55"/>
      <c r="AG735" s="55"/>
      <c r="AH735" s="58"/>
    </row>
    <row r="736" spans="1:34" s="60" customFormat="1" ht="37.5">
      <c r="A736" s="339" t="s">
        <v>1465</v>
      </c>
      <c r="B736" s="340" t="s">
        <v>1462</v>
      </c>
      <c r="C736" s="339" t="s">
        <v>1466</v>
      </c>
      <c r="D736" s="341" t="s">
        <v>2376</v>
      </c>
      <c r="E736" s="342" t="s">
        <v>1888</v>
      </c>
      <c r="F736" s="316">
        <v>168</v>
      </c>
      <c r="G736" s="316" t="s">
        <v>405</v>
      </c>
      <c r="H736" s="343">
        <v>66</v>
      </c>
      <c r="I736" s="343">
        <v>66</v>
      </c>
      <c r="J736" s="343">
        <v>66</v>
      </c>
      <c r="K736" s="344">
        <v>198</v>
      </c>
      <c r="L736" s="343">
        <v>66</v>
      </c>
      <c r="M736" s="343">
        <v>66</v>
      </c>
      <c r="N736" s="343">
        <v>66</v>
      </c>
      <c r="O736" s="344">
        <v>198</v>
      </c>
      <c r="P736" s="343">
        <v>70</v>
      </c>
      <c r="Q736" s="343">
        <v>70</v>
      </c>
      <c r="R736" s="343">
        <v>68</v>
      </c>
      <c r="S736" s="344">
        <v>208</v>
      </c>
      <c r="T736" s="343">
        <v>66</v>
      </c>
      <c r="U736" s="343">
        <v>66</v>
      </c>
      <c r="V736" s="343">
        <v>66</v>
      </c>
      <c r="W736" s="344">
        <v>198</v>
      </c>
      <c r="X736" s="345">
        <v>802</v>
      </c>
      <c r="Y736" s="555">
        <v>198</v>
      </c>
      <c r="Z736" s="316">
        <v>29401000000</v>
      </c>
      <c r="AA736" s="316" t="s">
        <v>50</v>
      </c>
      <c r="AB736" s="346">
        <v>14000</v>
      </c>
      <c r="AC736" s="347">
        <v>42064</v>
      </c>
      <c r="AD736" s="347">
        <v>42430</v>
      </c>
      <c r="AE736" s="347">
        <v>42430</v>
      </c>
      <c r="AF736" s="347" t="s">
        <v>2377</v>
      </c>
      <c r="AG736" s="316" t="s">
        <v>1627</v>
      </c>
      <c r="AH736" s="348" t="s">
        <v>2379</v>
      </c>
    </row>
    <row r="737" spans="1:34" s="643" customFormat="1" ht="42.75" customHeight="1">
      <c r="A737" s="630" t="s">
        <v>2603</v>
      </c>
      <c r="B737" s="631" t="s">
        <v>2600</v>
      </c>
      <c r="C737" s="630" t="s">
        <v>2604</v>
      </c>
      <c r="D737" s="632" t="s">
        <v>2376</v>
      </c>
      <c r="E737" s="633" t="s">
        <v>1888</v>
      </c>
      <c r="F737" s="634">
        <v>168</v>
      </c>
      <c r="G737" s="634" t="s">
        <v>405</v>
      </c>
      <c r="H737" s="635">
        <v>0</v>
      </c>
      <c r="I737" s="635">
        <v>0</v>
      </c>
      <c r="J737" s="635">
        <v>0</v>
      </c>
      <c r="K737" s="591">
        <v>0</v>
      </c>
      <c r="L737" s="635">
        <v>0</v>
      </c>
      <c r="M737" s="635">
        <v>0</v>
      </c>
      <c r="N737" s="635">
        <v>0</v>
      </c>
      <c r="O737" s="591">
        <v>0</v>
      </c>
      <c r="P737" s="635">
        <v>0</v>
      </c>
      <c r="Q737" s="635">
        <v>0</v>
      </c>
      <c r="R737" s="635">
        <v>0</v>
      </c>
      <c r="S737" s="591">
        <v>0</v>
      </c>
      <c r="T737" s="635">
        <v>0</v>
      </c>
      <c r="U737" s="635">
        <v>0</v>
      </c>
      <c r="V737" s="635">
        <v>0</v>
      </c>
      <c r="W737" s="591">
        <v>0</v>
      </c>
      <c r="X737" s="603">
        <v>0</v>
      </c>
      <c r="Y737" s="603">
        <v>850</v>
      </c>
      <c r="Z737" s="634">
        <v>29401000000</v>
      </c>
      <c r="AA737" s="634" t="s">
        <v>50</v>
      </c>
      <c r="AB737" s="637">
        <v>10200</v>
      </c>
      <c r="AC737" s="638">
        <v>42430</v>
      </c>
      <c r="AD737" s="638">
        <v>42430</v>
      </c>
      <c r="AE737" s="638">
        <v>42795</v>
      </c>
      <c r="AF737" s="638" t="s">
        <v>2377</v>
      </c>
      <c r="AG737" s="642" t="s">
        <v>1627</v>
      </c>
      <c r="AH737" s="348" t="s">
        <v>2607</v>
      </c>
    </row>
    <row r="738" spans="1:34" s="349" customFormat="1" ht="56.25">
      <c r="A738" s="339" t="s">
        <v>1468</v>
      </c>
      <c r="B738" s="340" t="s">
        <v>1462</v>
      </c>
      <c r="C738" s="339" t="s">
        <v>1466</v>
      </c>
      <c r="D738" s="341" t="s">
        <v>1469</v>
      </c>
      <c r="E738" s="342" t="s">
        <v>1888</v>
      </c>
      <c r="F738" s="316">
        <v>168</v>
      </c>
      <c r="G738" s="316" t="s">
        <v>405</v>
      </c>
      <c r="H738" s="343">
        <v>2</v>
      </c>
      <c r="I738" s="343">
        <v>0</v>
      </c>
      <c r="J738" s="343">
        <v>0</v>
      </c>
      <c r="K738" s="344">
        <v>2</v>
      </c>
      <c r="L738" s="343">
        <v>2</v>
      </c>
      <c r="M738" s="343">
        <v>0</v>
      </c>
      <c r="N738" s="343">
        <v>0</v>
      </c>
      <c r="O738" s="344">
        <v>2</v>
      </c>
      <c r="P738" s="343">
        <v>2</v>
      </c>
      <c r="Q738" s="343">
        <v>0</v>
      </c>
      <c r="R738" s="343">
        <v>0</v>
      </c>
      <c r="S738" s="344">
        <v>2</v>
      </c>
      <c r="T738" s="343">
        <v>3</v>
      </c>
      <c r="U738" s="343">
        <v>0</v>
      </c>
      <c r="V738" s="343">
        <v>0</v>
      </c>
      <c r="W738" s="344">
        <v>3</v>
      </c>
      <c r="X738" s="345">
        <v>9</v>
      </c>
      <c r="Y738" s="555">
        <v>2</v>
      </c>
      <c r="Z738" s="345">
        <v>29401000000</v>
      </c>
      <c r="AA738" s="316" t="s">
        <v>50</v>
      </c>
      <c r="AB738" s="346">
        <v>3200</v>
      </c>
      <c r="AC738" s="347">
        <v>42064</v>
      </c>
      <c r="AD738" s="347">
        <v>42460</v>
      </c>
      <c r="AE738" s="347">
        <v>42460</v>
      </c>
      <c r="AF738" s="348" t="s">
        <v>1889</v>
      </c>
      <c r="AG738" s="316" t="s">
        <v>1627</v>
      </c>
      <c r="AH738" s="348" t="s">
        <v>2379</v>
      </c>
    </row>
    <row r="739" spans="1:34" s="60" customFormat="1" ht="37.5">
      <c r="A739" s="50" t="s">
        <v>1470</v>
      </c>
      <c r="B739" s="120" t="s">
        <v>1462</v>
      </c>
      <c r="C739" s="50" t="s">
        <v>1471</v>
      </c>
      <c r="D739" s="203" t="s">
        <v>1472</v>
      </c>
      <c r="E739" s="51" t="s">
        <v>1888</v>
      </c>
      <c r="F739" s="55">
        <v>168</v>
      </c>
      <c r="G739" s="55" t="s">
        <v>405</v>
      </c>
      <c r="H739" s="53">
        <v>1</v>
      </c>
      <c r="I739" s="53">
        <v>0</v>
      </c>
      <c r="J739" s="53">
        <v>0</v>
      </c>
      <c r="K739" s="225">
        <v>1</v>
      </c>
      <c r="L739" s="53">
        <v>0</v>
      </c>
      <c r="M739" s="53">
        <v>1</v>
      </c>
      <c r="N739" s="53">
        <v>0</v>
      </c>
      <c r="O739" s="225">
        <v>1</v>
      </c>
      <c r="P739" s="53">
        <v>0</v>
      </c>
      <c r="Q739" s="53">
        <v>0</v>
      </c>
      <c r="R739" s="53">
        <v>0</v>
      </c>
      <c r="S739" s="225">
        <v>0</v>
      </c>
      <c r="T739" s="53">
        <v>1</v>
      </c>
      <c r="U739" s="53">
        <v>0</v>
      </c>
      <c r="V739" s="53">
        <v>0</v>
      </c>
      <c r="W739" s="225">
        <v>1</v>
      </c>
      <c r="X739" s="54">
        <v>3</v>
      </c>
      <c r="Y739" s="553">
        <v>1</v>
      </c>
      <c r="Z739" s="55">
        <v>29401000000</v>
      </c>
      <c r="AA739" s="55" t="s">
        <v>50</v>
      </c>
      <c r="AB739" s="267">
        <f t="shared" si="15"/>
        <v>17.6</v>
      </c>
      <c r="AC739" s="83">
        <v>4.4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206.25">
      <c r="A740" s="50" t="s">
        <v>1473</v>
      </c>
      <c r="B740" s="120" t="s">
        <v>1462</v>
      </c>
      <c r="C740" s="50" t="s">
        <v>1463</v>
      </c>
      <c r="D740" s="202" t="s">
        <v>1467</v>
      </c>
      <c r="E740" s="121" t="s">
        <v>1898</v>
      </c>
      <c r="F740" s="55">
        <v>168</v>
      </c>
      <c r="G740" s="55" t="s">
        <v>405</v>
      </c>
      <c r="H740" s="122">
        <v>60.83</v>
      </c>
      <c r="I740" s="122">
        <v>39.23</v>
      </c>
      <c r="J740" s="122">
        <v>49.27</v>
      </c>
      <c r="K740" s="239">
        <f aca="true" t="shared" si="16" ref="K740:K752">H740+I740+J740</f>
        <v>149.33</v>
      </c>
      <c r="L740" s="122">
        <v>105.13</v>
      </c>
      <c r="M740" s="122">
        <v>94</v>
      </c>
      <c r="N740" s="122">
        <v>84.28</v>
      </c>
      <c r="O740" s="239">
        <f>L740+M740+N740</f>
        <v>283.40999999999997</v>
      </c>
      <c r="P740" s="122">
        <v>82.02</v>
      </c>
      <c r="Q740" s="123">
        <v>74.72</v>
      </c>
      <c r="R740" s="123">
        <v>75.03</v>
      </c>
      <c r="S740" s="232">
        <f aca="true" t="shared" si="17" ref="S740:S746">P740+Q740+R740</f>
        <v>231.77</v>
      </c>
      <c r="T740" s="123">
        <v>73.3</v>
      </c>
      <c r="U740" s="123">
        <v>71.47</v>
      </c>
      <c r="V740" s="123">
        <v>52.61</v>
      </c>
      <c r="W740" s="232">
        <f aca="true" t="shared" si="18" ref="W740:W746">T740+U740+V740</f>
        <v>197.38</v>
      </c>
      <c r="X740" s="123">
        <f aca="true" t="shared" si="19" ref="X740:X752">K740+O740+S740+W740</f>
        <v>861.89</v>
      </c>
      <c r="Y740" s="563">
        <f aca="true" t="shared" si="20" ref="Y740:Y747">K740</f>
        <v>149.33</v>
      </c>
      <c r="Z740" s="114">
        <v>29401000000</v>
      </c>
      <c r="AA740" s="114" t="s">
        <v>50</v>
      </c>
      <c r="AB740" s="267">
        <f t="shared" si="15"/>
        <v>11123.42</v>
      </c>
      <c r="AC740" s="83">
        <v>11</v>
      </c>
      <c r="AD740" s="57">
        <v>42005</v>
      </c>
      <c r="AE740" s="124">
        <v>42064</v>
      </c>
      <c r="AF740" s="115" t="s">
        <v>1899</v>
      </c>
      <c r="AG740" s="115" t="s">
        <v>1627</v>
      </c>
      <c r="AH740" s="331"/>
    </row>
    <row r="741" spans="1:34" s="60" customFormat="1" ht="168.75">
      <c r="A741" s="50" t="s">
        <v>1475</v>
      </c>
      <c r="B741" s="120" t="s">
        <v>1462</v>
      </c>
      <c r="C741" s="50" t="s">
        <v>1466</v>
      </c>
      <c r="D741" s="202" t="s">
        <v>1900</v>
      </c>
      <c r="E741" s="121" t="s">
        <v>1901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>
        <v>151.95</v>
      </c>
      <c r="N741" s="122">
        <v>96.87</v>
      </c>
      <c r="O741" s="239">
        <f>L741+M741+N741</f>
        <v>248.82</v>
      </c>
      <c r="P741" s="122">
        <v>95.5</v>
      </c>
      <c r="Q741" s="123">
        <v>80.9</v>
      </c>
      <c r="R741" s="123">
        <v>83.64</v>
      </c>
      <c r="S741" s="232">
        <f t="shared" si="17"/>
        <v>260.04</v>
      </c>
      <c r="T741" s="123"/>
      <c r="U741" s="123"/>
      <c r="V741" s="123"/>
      <c r="W741" s="232">
        <f t="shared" si="18"/>
        <v>0</v>
      </c>
      <c r="X741" s="123">
        <f t="shared" si="19"/>
        <v>508.86</v>
      </c>
      <c r="Y741" s="563">
        <f t="shared" si="20"/>
        <v>0</v>
      </c>
      <c r="Z741" s="114">
        <v>29401000000</v>
      </c>
      <c r="AA741" s="114" t="s">
        <v>50</v>
      </c>
      <c r="AB741" s="267">
        <f t="shared" si="15"/>
        <v>3816.4500000000003</v>
      </c>
      <c r="AC741" s="83">
        <v>7.5</v>
      </c>
      <c r="AD741" s="57">
        <v>42005</v>
      </c>
      <c r="AE741" s="124">
        <v>42064</v>
      </c>
      <c r="AF741" s="115" t="s">
        <v>1899</v>
      </c>
      <c r="AG741" s="115" t="s">
        <v>1627</v>
      </c>
      <c r="AH741" s="331"/>
    </row>
    <row r="742" spans="1:34" s="639" customFormat="1" ht="52.5" customHeight="1" outlineLevel="1">
      <c r="A742" s="630" t="s">
        <v>2601</v>
      </c>
      <c r="B742" s="631" t="s">
        <v>2600</v>
      </c>
      <c r="C742" s="630" t="s">
        <v>2602</v>
      </c>
      <c r="D742" s="632" t="s">
        <v>2491</v>
      </c>
      <c r="E742" s="633" t="s">
        <v>1888</v>
      </c>
      <c r="F742" s="634">
        <v>168</v>
      </c>
      <c r="G742" s="634" t="s">
        <v>405</v>
      </c>
      <c r="H742" s="635">
        <v>0</v>
      </c>
      <c r="I742" s="635">
        <v>0</v>
      </c>
      <c r="J742" s="635">
        <v>0</v>
      </c>
      <c r="K742" s="591">
        <v>0</v>
      </c>
      <c r="L742" s="635">
        <v>0</v>
      </c>
      <c r="M742" s="635">
        <v>0</v>
      </c>
      <c r="N742" s="635">
        <v>0</v>
      </c>
      <c r="O742" s="591">
        <v>0</v>
      </c>
      <c r="P742" s="635">
        <v>0</v>
      </c>
      <c r="Q742" s="635">
        <v>0</v>
      </c>
      <c r="R742" s="635">
        <v>0</v>
      </c>
      <c r="S742" s="591">
        <v>0</v>
      </c>
      <c r="T742" s="635">
        <v>0</v>
      </c>
      <c r="U742" s="635">
        <v>0</v>
      </c>
      <c r="V742" s="635">
        <v>0</v>
      </c>
      <c r="W742" s="591">
        <v>0</v>
      </c>
      <c r="X742" s="603">
        <v>0</v>
      </c>
      <c r="Y742" s="603">
        <v>990</v>
      </c>
      <c r="Z742" s="636">
        <v>29401000000</v>
      </c>
      <c r="AA742" s="634" t="s">
        <v>50</v>
      </c>
      <c r="AB742" s="637">
        <v>17820</v>
      </c>
      <c r="AC742" s="638">
        <v>42430</v>
      </c>
      <c r="AD742" s="640" t="s">
        <v>2606</v>
      </c>
      <c r="AE742" s="638">
        <v>42825</v>
      </c>
      <c r="AF742" s="491" t="s">
        <v>2377</v>
      </c>
      <c r="AG742" s="491" t="s">
        <v>1627</v>
      </c>
      <c r="AH742" s="641" t="s">
        <v>2605</v>
      </c>
    </row>
    <row r="743" spans="1:34" s="60" customFormat="1" ht="56.25">
      <c r="A743" s="50" t="s">
        <v>1477</v>
      </c>
      <c r="B743" s="120" t="s">
        <v>1462</v>
      </c>
      <c r="C743" s="50" t="s">
        <v>1466</v>
      </c>
      <c r="D743" s="202" t="s">
        <v>1902</v>
      </c>
      <c r="E743" s="121" t="s">
        <v>1903</v>
      </c>
      <c r="F743" s="55">
        <v>168</v>
      </c>
      <c r="G743" s="55" t="s">
        <v>405</v>
      </c>
      <c r="H743" s="122">
        <v>151.4</v>
      </c>
      <c r="I743" s="122">
        <v>151.4</v>
      </c>
      <c r="J743" s="122">
        <v>151.4</v>
      </c>
      <c r="K743" s="239">
        <f t="shared" si="16"/>
        <v>454.20000000000005</v>
      </c>
      <c r="L743" s="122">
        <v>151.4</v>
      </c>
      <c r="M743" s="122"/>
      <c r="N743" s="122"/>
      <c r="O743" s="239">
        <f>L743+M743+N743</f>
        <v>151.4</v>
      </c>
      <c r="P743" s="122"/>
      <c r="Q743" s="123"/>
      <c r="R743" s="123"/>
      <c r="S743" s="232">
        <f t="shared" si="17"/>
        <v>0</v>
      </c>
      <c r="T743" s="123">
        <v>151.4</v>
      </c>
      <c r="U743" s="123">
        <v>151.4</v>
      </c>
      <c r="V743" s="123">
        <v>151.4</v>
      </c>
      <c r="W743" s="232">
        <f t="shared" si="18"/>
        <v>454.20000000000005</v>
      </c>
      <c r="X743" s="123">
        <f t="shared" si="19"/>
        <v>1059.8000000000002</v>
      </c>
      <c r="Y743" s="563">
        <f t="shared" si="20"/>
        <v>454.20000000000005</v>
      </c>
      <c r="Z743" s="114">
        <v>29401000000</v>
      </c>
      <c r="AA743" s="114" t="s">
        <v>50</v>
      </c>
      <c r="AB743" s="267">
        <f t="shared" si="15"/>
        <v>14685.800000000001</v>
      </c>
      <c r="AC743" s="83">
        <v>9.7</v>
      </c>
      <c r="AD743" s="57">
        <v>42005</v>
      </c>
      <c r="AE743" s="124">
        <v>42064</v>
      </c>
      <c r="AF743" s="115" t="s">
        <v>1889</v>
      </c>
      <c r="AG743" s="115" t="s">
        <v>1627</v>
      </c>
      <c r="AH743" s="331"/>
    </row>
    <row r="744" spans="1:256" s="475" customFormat="1" ht="64.5" customHeight="1">
      <c r="A744" s="339" t="s">
        <v>1478</v>
      </c>
      <c r="B744" s="649" t="s">
        <v>2600</v>
      </c>
      <c r="C744" s="692" t="s">
        <v>2612</v>
      </c>
      <c r="D744" s="693" t="s">
        <v>2625</v>
      </c>
      <c r="E744" s="644" t="s">
        <v>1888</v>
      </c>
      <c r="F744" s="316">
        <v>112</v>
      </c>
      <c r="G744" s="316" t="s">
        <v>1001</v>
      </c>
      <c r="H744" s="316">
        <v>0</v>
      </c>
      <c r="I744" s="316">
        <v>0</v>
      </c>
      <c r="J744" s="316">
        <v>0</v>
      </c>
      <c r="K744" s="694">
        <v>0</v>
      </c>
      <c r="L744" s="316">
        <v>0</v>
      </c>
      <c r="M744" s="316">
        <v>0</v>
      </c>
      <c r="N744" s="316">
        <v>0</v>
      </c>
      <c r="O744" s="694">
        <v>0</v>
      </c>
      <c r="P744" s="316">
        <v>0</v>
      </c>
      <c r="Q744" s="316">
        <v>0</v>
      </c>
      <c r="R744" s="316">
        <v>0</v>
      </c>
      <c r="S744" s="694">
        <v>0</v>
      </c>
      <c r="T744" s="316">
        <v>0</v>
      </c>
      <c r="U744" s="316">
        <v>0</v>
      </c>
      <c r="V744" s="316">
        <v>0</v>
      </c>
      <c r="W744" s="694">
        <v>0</v>
      </c>
      <c r="X744" s="645">
        <v>0</v>
      </c>
      <c r="Y744" s="645">
        <v>5000</v>
      </c>
      <c r="Z744" s="316">
        <v>29401000000</v>
      </c>
      <c r="AA744" s="651" t="s">
        <v>50</v>
      </c>
      <c r="AB744" s="695">
        <v>1050</v>
      </c>
      <c r="AC744" s="653">
        <v>42491</v>
      </c>
      <c r="AD744" s="653">
        <v>42491</v>
      </c>
      <c r="AE744" s="347">
        <v>42705</v>
      </c>
      <c r="AF744" s="654" t="s">
        <v>2626</v>
      </c>
      <c r="AG744" s="316" t="s">
        <v>1627</v>
      </c>
      <c r="AH744" s="577" t="s">
        <v>2628</v>
      </c>
      <c r="AI744" s="655"/>
      <c r="AJ744" s="656"/>
      <c r="AK744" s="433"/>
      <c r="AL744" s="386"/>
      <c r="AM744" s="433"/>
      <c r="AN744" s="386"/>
      <c r="AO744" s="386"/>
      <c r="AP744" s="386"/>
      <c r="AQ744" s="647"/>
      <c r="AR744" s="386"/>
      <c r="AS744" s="386"/>
      <c r="AT744" s="386"/>
      <c r="AU744" s="647"/>
      <c r="AV744" s="386"/>
      <c r="AW744" s="386"/>
      <c r="AX744" s="386"/>
      <c r="AY744" s="647"/>
      <c r="AZ744" s="386"/>
      <c r="BA744" s="386"/>
      <c r="BB744" s="386"/>
      <c r="BC744" s="647"/>
      <c r="BD744" s="386"/>
      <c r="BE744" s="648"/>
      <c r="BF744" s="386"/>
      <c r="BG744" s="386"/>
      <c r="BH744" s="657"/>
      <c r="BI744" s="443"/>
      <c r="BJ744" s="443"/>
      <c r="BK744" s="433"/>
      <c r="BL744" s="386"/>
      <c r="BM744" s="430"/>
      <c r="BN744" s="658"/>
      <c r="BO744" s="655"/>
      <c r="BP744" s="656"/>
      <c r="BQ744" s="433"/>
      <c r="BR744" s="386"/>
      <c r="BS744" s="433"/>
      <c r="BT744" s="386"/>
      <c r="BU744" s="386"/>
      <c r="BV744" s="386"/>
      <c r="BW744" s="647"/>
      <c r="BX744" s="386"/>
      <c r="BY744" s="386"/>
      <c r="BZ744" s="386"/>
      <c r="CA744" s="647"/>
      <c r="CB744" s="386"/>
      <c r="CC744" s="386"/>
      <c r="CD744" s="386"/>
      <c r="CE744" s="647"/>
      <c r="CF744" s="386"/>
      <c r="CG744" s="386"/>
      <c r="CH744" s="386"/>
      <c r="CI744" s="647"/>
      <c r="CJ744" s="386"/>
      <c r="CK744" s="648"/>
      <c r="CL744" s="386"/>
      <c r="CM744" s="386"/>
      <c r="CN744" s="657"/>
      <c r="CO744" s="443"/>
      <c r="CP744" s="443"/>
      <c r="CQ744" s="433"/>
      <c r="CR744" s="386"/>
      <c r="CS744" s="430"/>
      <c r="CT744" s="658"/>
      <c r="CU744" s="655"/>
      <c r="CV744" s="656"/>
      <c r="CW744" s="433"/>
      <c r="CX744" s="386"/>
      <c r="CY744" s="433"/>
      <c r="CZ744" s="386"/>
      <c r="DA744" s="386"/>
      <c r="DB744" s="386"/>
      <c r="DC744" s="647"/>
      <c r="DD744" s="386"/>
      <c r="DE744" s="386"/>
      <c r="DF744" s="386"/>
      <c r="DG744" s="647"/>
      <c r="DH744" s="386"/>
      <c r="DI744" s="386"/>
      <c r="DJ744" s="386"/>
      <c r="DK744" s="647"/>
      <c r="DL744" s="386"/>
      <c r="DM744" s="386"/>
      <c r="DN744" s="386"/>
      <c r="DO744" s="647"/>
      <c r="DP744" s="386"/>
      <c r="DQ744" s="648"/>
      <c r="DR744" s="386"/>
      <c r="DS744" s="386"/>
      <c r="DT744" s="657"/>
      <c r="DU744" s="443"/>
      <c r="DV744" s="443"/>
      <c r="DW744" s="433"/>
      <c r="DX744" s="386"/>
      <c r="DY744" s="430"/>
      <c r="DZ744" s="658"/>
      <c r="EA744" s="655"/>
      <c r="EB744" s="656"/>
      <c r="EC744" s="433"/>
      <c r="ED744" s="386"/>
      <c r="EE744" s="433"/>
      <c r="EF744" s="386"/>
      <c r="EG744" s="386"/>
      <c r="EH744" s="386"/>
      <c r="EI744" s="647"/>
      <c r="EJ744" s="386"/>
      <c r="EK744" s="386"/>
      <c r="EL744" s="386"/>
      <c r="EM744" s="647"/>
      <c r="EN744" s="386"/>
      <c r="EO744" s="386"/>
      <c r="EP744" s="386"/>
      <c r="EQ744" s="647"/>
      <c r="ER744" s="386"/>
      <c r="ES744" s="386"/>
      <c r="ET744" s="386"/>
      <c r="EU744" s="647"/>
      <c r="EV744" s="386"/>
      <c r="EW744" s="648"/>
      <c r="EX744" s="386"/>
      <c r="EY744" s="386"/>
      <c r="EZ744" s="657"/>
      <c r="FA744" s="443"/>
      <c r="FB744" s="443"/>
      <c r="FC744" s="433"/>
      <c r="FD744" s="386"/>
      <c r="FE744" s="430"/>
      <c r="FF744" s="658"/>
      <c r="FG744" s="655"/>
      <c r="FH744" s="656"/>
      <c r="FI744" s="433"/>
      <c r="FJ744" s="386"/>
      <c r="FK744" s="433"/>
      <c r="FL744" s="386"/>
      <c r="FM744" s="386"/>
      <c r="FN744" s="386"/>
      <c r="FO744" s="647"/>
      <c r="FP744" s="386"/>
      <c r="FQ744" s="386"/>
      <c r="FR744" s="386"/>
      <c r="FS744" s="647"/>
      <c r="FT744" s="386"/>
      <c r="FU744" s="386"/>
      <c r="FV744" s="386"/>
      <c r="FW744" s="647"/>
      <c r="FX744" s="386"/>
      <c r="FY744" s="386"/>
      <c r="FZ744" s="386"/>
      <c r="GA744" s="647"/>
      <c r="GB744" s="386"/>
      <c r="GC744" s="648"/>
      <c r="GD744" s="386"/>
      <c r="GE744" s="386"/>
      <c r="GF744" s="657"/>
      <c r="GG744" s="443"/>
      <c r="GH744" s="443"/>
      <c r="GI744" s="433"/>
      <c r="GJ744" s="386"/>
      <c r="GK744" s="430"/>
      <c r="GL744" s="658"/>
      <c r="GM744" s="655"/>
      <c r="GN744" s="656"/>
      <c r="GO744" s="433"/>
      <c r="GP744" s="386"/>
      <c r="GQ744" s="433"/>
      <c r="GR744" s="386"/>
      <c r="GS744" s="386"/>
      <c r="GT744" s="386"/>
      <c r="GU744" s="647"/>
      <c r="GV744" s="386"/>
      <c r="GW744" s="386"/>
      <c r="GX744" s="386"/>
      <c r="GY744" s="647"/>
      <c r="GZ744" s="386"/>
      <c r="HA744" s="386"/>
      <c r="HB744" s="386"/>
      <c r="HC744" s="647"/>
      <c r="HD744" s="386"/>
      <c r="HE744" s="386"/>
      <c r="HF744" s="386"/>
      <c r="HG744" s="647"/>
      <c r="HH744" s="386"/>
      <c r="HI744" s="648"/>
      <c r="HJ744" s="386"/>
      <c r="HK744" s="386"/>
      <c r="HL744" s="657"/>
      <c r="HM744" s="443"/>
      <c r="HN744" s="443"/>
      <c r="HO744" s="433"/>
      <c r="HP744" s="386"/>
      <c r="HQ744" s="430"/>
      <c r="HR744" s="658"/>
      <c r="HS744" s="655"/>
      <c r="HT744" s="656"/>
      <c r="HU744" s="433"/>
      <c r="HV744" s="386"/>
      <c r="HW744" s="433"/>
      <c r="HX744" s="386"/>
      <c r="HY744" s="386"/>
      <c r="HZ744" s="386"/>
      <c r="IA744" s="647"/>
      <c r="IB744" s="386"/>
      <c r="IC744" s="386"/>
      <c r="ID744" s="386"/>
      <c r="IE744" s="647"/>
      <c r="IF744" s="386"/>
      <c r="IG744" s="386"/>
      <c r="IH744" s="386"/>
      <c r="II744" s="647"/>
      <c r="IJ744" s="386"/>
      <c r="IK744" s="386"/>
      <c r="IL744" s="386"/>
      <c r="IM744" s="647"/>
      <c r="IN744" s="386"/>
      <c r="IO744" s="648"/>
      <c r="IP744" s="386"/>
      <c r="IQ744" s="386"/>
      <c r="IR744" s="657"/>
      <c r="IS744" s="443"/>
      <c r="IT744" s="443"/>
      <c r="IU744" s="433"/>
      <c r="IV744" s="386"/>
    </row>
    <row r="745" spans="1:34" s="60" customFormat="1" ht="56.25">
      <c r="A745" s="339" t="s">
        <v>1479</v>
      </c>
      <c r="B745" s="340" t="s">
        <v>1462</v>
      </c>
      <c r="C745" s="339" t="s">
        <v>1474</v>
      </c>
      <c r="D745" s="341" t="s">
        <v>2378</v>
      </c>
      <c r="E745" s="342" t="s">
        <v>1888</v>
      </c>
      <c r="F745" s="339">
        <v>168</v>
      </c>
      <c r="G745" s="339" t="s">
        <v>405</v>
      </c>
      <c r="H745" s="350">
        <v>0</v>
      </c>
      <c r="I745" s="350">
        <v>0</v>
      </c>
      <c r="J745" s="350">
        <v>10</v>
      </c>
      <c r="K745" s="351">
        <f>H745+I745+J745</f>
        <v>10</v>
      </c>
      <c r="L745" s="350">
        <v>0</v>
      </c>
      <c r="M745" s="350">
        <v>10</v>
      </c>
      <c r="N745" s="350">
        <v>10</v>
      </c>
      <c r="O745" s="351">
        <f>L745+M745+N745</f>
        <v>20</v>
      </c>
      <c r="P745" s="350">
        <v>11</v>
      </c>
      <c r="Q745" s="352">
        <v>10</v>
      </c>
      <c r="R745" s="352">
        <v>11</v>
      </c>
      <c r="S745" s="353">
        <f>P745+Q745+R745</f>
        <v>32</v>
      </c>
      <c r="T745" s="352">
        <v>10</v>
      </c>
      <c r="U745" s="352">
        <v>10</v>
      </c>
      <c r="V745" s="352">
        <v>10</v>
      </c>
      <c r="W745" s="353">
        <f>T745+U745+V745</f>
        <v>30</v>
      </c>
      <c r="X745" s="352">
        <f>K745+O745+S745+W745</f>
        <v>92</v>
      </c>
      <c r="Y745" s="555">
        <v>30</v>
      </c>
      <c r="Z745" s="316">
        <v>29401000000</v>
      </c>
      <c r="AA745" s="354" t="s">
        <v>50</v>
      </c>
      <c r="AB745" s="346">
        <v>2000</v>
      </c>
      <c r="AC745" s="347">
        <v>42064</v>
      </c>
      <c r="AD745" s="347">
        <v>42430</v>
      </c>
      <c r="AE745" s="347">
        <v>42430</v>
      </c>
      <c r="AF745" s="348" t="s">
        <v>1889</v>
      </c>
      <c r="AG745" s="316" t="s">
        <v>1627</v>
      </c>
      <c r="AH745" s="348" t="s">
        <v>2379</v>
      </c>
    </row>
    <row r="746" spans="1:34" s="60" customFormat="1" ht="18.75">
      <c r="A746" s="50" t="s">
        <v>1480</v>
      </c>
      <c r="B746" s="120" t="s">
        <v>1462</v>
      </c>
      <c r="C746" s="50" t="s">
        <v>1476</v>
      </c>
      <c r="D746" s="202" t="s">
        <v>1904</v>
      </c>
      <c r="E746" s="121"/>
      <c r="F746" s="55">
        <v>168</v>
      </c>
      <c r="G746" s="55" t="s">
        <v>405</v>
      </c>
      <c r="H746" s="122">
        <v>0.33</v>
      </c>
      <c r="I746" s="122">
        <v>0.33</v>
      </c>
      <c r="J746" s="122">
        <v>0.33</v>
      </c>
      <c r="K746" s="122">
        <f t="shared" si="16"/>
        <v>0.99</v>
      </c>
      <c r="L746" s="122">
        <v>0.33</v>
      </c>
      <c r="M746" s="122"/>
      <c r="N746" s="122"/>
      <c r="O746" s="122">
        <f>N746+M746+L746</f>
        <v>0.33</v>
      </c>
      <c r="P746" s="122"/>
      <c r="Q746" s="123"/>
      <c r="R746" s="123"/>
      <c r="S746" s="123">
        <f t="shared" si="17"/>
        <v>0</v>
      </c>
      <c r="T746" s="123">
        <v>0.33</v>
      </c>
      <c r="U746" s="123">
        <v>0.33</v>
      </c>
      <c r="V746" s="123">
        <v>0.33</v>
      </c>
      <c r="W746" s="123">
        <f t="shared" si="18"/>
        <v>0.99</v>
      </c>
      <c r="X746" s="123">
        <f t="shared" si="19"/>
        <v>2.31</v>
      </c>
      <c r="Y746" s="563">
        <f t="shared" si="20"/>
        <v>0.99</v>
      </c>
      <c r="Z746" s="114">
        <v>29401000000</v>
      </c>
      <c r="AA746" s="114" t="s">
        <v>50</v>
      </c>
      <c r="AB746" s="267">
        <f t="shared" si="15"/>
        <v>709.5</v>
      </c>
      <c r="AC746" s="83">
        <v>215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34" s="60" customFormat="1" ht="195" customHeight="1">
      <c r="A747" s="50" t="s">
        <v>1481</v>
      </c>
      <c r="B747" s="120" t="s">
        <v>1462</v>
      </c>
      <c r="C747" s="50" t="s">
        <v>1471</v>
      </c>
      <c r="D747" s="202" t="s">
        <v>1905</v>
      </c>
      <c r="E747" s="121" t="s">
        <v>1906</v>
      </c>
      <c r="F747" s="55">
        <v>168</v>
      </c>
      <c r="G747" s="55" t="s">
        <v>405</v>
      </c>
      <c r="H747" s="122">
        <v>0</v>
      </c>
      <c r="I747" s="122">
        <v>5</v>
      </c>
      <c r="J747" s="122">
        <v>0</v>
      </c>
      <c r="K747" s="239">
        <f t="shared" si="16"/>
        <v>5</v>
      </c>
      <c r="L747" s="122"/>
      <c r="M747" s="122">
        <v>0</v>
      </c>
      <c r="N747" s="122">
        <v>0</v>
      </c>
      <c r="O747" s="239">
        <f aca="true" t="shared" si="21" ref="O747:O752">L747+M747+N747</f>
        <v>0</v>
      </c>
      <c r="P747" s="122">
        <v>0</v>
      </c>
      <c r="Q747" s="123">
        <v>0</v>
      </c>
      <c r="R747" s="123">
        <v>0</v>
      </c>
      <c r="S747" s="232">
        <v>0</v>
      </c>
      <c r="T747" s="123">
        <v>0</v>
      </c>
      <c r="U747" s="123">
        <v>0</v>
      </c>
      <c r="V747" s="123">
        <v>0</v>
      </c>
      <c r="W747" s="232">
        <v>0</v>
      </c>
      <c r="X747" s="123">
        <f t="shared" si="19"/>
        <v>5</v>
      </c>
      <c r="Y747" s="563">
        <f t="shared" si="20"/>
        <v>5</v>
      </c>
      <c r="Z747" s="114">
        <v>29401000000</v>
      </c>
      <c r="AA747" s="114" t="s">
        <v>50</v>
      </c>
      <c r="AB747" s="267">
        <f t="shared" si="15"/>
        <v>1420</v>
      </c>
      <c r="AC747" s="83">
        <v>142</v>
      </c>
      <c r="AD747" s="57">
        <v>42005</v>
      </c>
      <c r="AE747" s="124">
        <v>42064</v>
      </c>
      <c r="AF747" s="115" t="s">
        <v>1889</v>
      </c>
      <c r="AG747" s="115" t="s">
        <v>1627</v>
      </c>
      <c r="AH747" s="331"/>
    </row>
    <row r="748" spans="1:256" s="475" customFormat="1" ht="82.5" customHeight="1" outlineLevel="1">
      <c r="A748" s="339" t="s">
        <v>1482</v>
      </c>
      <c r="B748" s="340" t="s">
        <v>2600</v>
      </c>
      <c r="C748" s="339" t="s">
        <v>2610</v>
      </c>
      <c r="D748" s="341" t="s">
        <v>2611</v>
      </c>
      <c r="E748" s="644" t="s">
        <v>1888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45">
        <v>0</v>
      </c>
      <c r="Y748" s="645">
        <v>100</v>
      </c>
      <c r="Z748" s="316">
        <v>29401000000</v>
      </c>
      <c r="AA748" s="316" t="s">
        <v>50</v>
      </c>
      <c r="AB748" s="346">
        <v>1400</v>
      </c>
      <c r="AC748" s="347">
        <v>42430</v>
      </c>
      <c r="AD748" s="347">
        <v>42430</v>
      </c>
      <c r="AE748" s="347">
        <v>42795</v>
      </c>
      <c r="AF748" s="348" t="s">
        <v>1890</v>
      </c>
      <c r="AG748" s="316" t="s">
        <v>1627</v>
      </c>
      <c r="AH748" s="659" t="s">
        <v>2614</v>
      </c>
      <c r="AI748" s="430"/>
      <c r="AJ748" s="646"/>
      <c r="AK748" s="433"/>
      <c r="AL748" s="386"/>
      <c r="AM748" s="433"/>
      <c r="AN748" s="386"/>
      <c r="AO748" s="386"/>
      <c r="AP748" s="386"/>
      <c r="AQ748" s="647"/>
      <c r="AR748" s="386"/>
      <c r="AS748" s="386"/>
      <c r="AT748" s="386"/>
      <c r="AU748" s="647"/>
      <c r="AV748" s="386"/>
      <c r="AW748" s="386"/>
      <c r="AX748" s="386"/>
      <c r="AY748" s="647"/>
      <c r="AZ748" s="386"/>
      <c r="BA748" s="386"/>
      <c r="BB748" s="386"/>
      <c r="BC748" s="647"/>
      <c r="BD748" s="386"/>
      <c r="BE748" s="648"/>
      <c r="BF748" s="386"/>
      <c r="BG748" s="386"/>
      <c r="BH748" s="442"/>
      <c r="BI748" s="443"/>
      <c r="BJ748" s="443"/>
      <c r="BK748" s="433"/>
      <c r="BL748" s="386"/>
      <c r="BM748" s="430"/>
      <c r="BN748" s="444"/>
      <c r="BO748" s="430"/>
      <c r="BP748" s="646"/>
      <c r="BQ748" s="433"/>
      <c r="BR748" s="386"/>
      <c r="BS748" s="433"/>
      <c r="BT748" s="386"/>
      <c r="BU748" s="386"/>
      <c r="BV748" s="386"/>
      <c r="BW748" s="647"/>
      <c r="BX748" s="386"/>
      <c r="BY748" s="386"/>
      <c r="BZ748" s="386"/>
      <c r="CA748" s="647"/>
      <c r="CB748" s="386"/>
      <c r="CC748" s="386"/>
      <c r="CD748" s="386"/>
      <c r="CE748" s="647"/>
      <c r="CF748" s="386"/>
      <c r="CG748" s="386"/>
      <c r="CH748" s="386"/>
      <c r="CI748" s="647"/>
      <c r="CJ748" s="386"/>
      <c r="CK748" s="648"/>
      <c r="CL748" s="386"/>
      <c r="CM748" s="386"/>
      <c r="CN748" s="442"/>
      <c r="CO748" s="443"/>
      <c r="CP748" s="443"/>
      <c r="CQ748" s="433"/>
      <c r="CR748" s="386"/>
      <c r="CS748" s="430"/>
      <c r="CT748" s="444"/>
      <c r="CU748" s="430"/>
      <c r="CV748" s="646"/>
      <c r="CW748" s="433"/>
      <c r="CX748" s="386"/>
      <c r="CY748" s="433"/>
      <c r="CZ748" s="386"/>
      <c r="DA748" s="386"/>
      <c r="DB748" s="386"/>
      <c r="DC748" s="647"/>
      <c r="DD748" s="386"/>
      <c r="DE748" s="386"/>
      <c r="DF748" s="386"/>
      <c r="DG748" s="647"/>
      <c r="DH748" s="386"/>
      <c r="DI748" s="386"/>
      <c r="DJ748" s="386"/>
      <c r="DK748" s="647"/>
      <c r="DL748" s="386"/>
      <c r="DM748" s="386"/>
      <c r="DN748" s="386"/>
      <c r="DO748" s="647"/>
      <c r="DP748" s="386"/>
      <c r="DQ748" s="648"/>
      <c r="DR748" s="386"/>
      <c r="DS748" s="386"/>
      <c r="DT748" s="442"/>
      <c r="DU748" s="443"/>
      <c r="DV748" s="443"/>
      <c r="DW748" s="433"/>
      <c r="DX748" s="386"/>
      <c r="DY748" s="430"/>
      <c r="DZ748" s="444"/>
      <c r="EA748" s="430"/>
      <c r="EB748" s="646"/>
      <c r="EC748" s="433"/>
      <c r="ED748" s="386"/>
      <c r="EE748" s="433"/>
      <c r="EF748" s="386"/>
      <c r="EG748" s="386"/>
      <c r="EH748" s="386"/>
      <c r="EI748" s="647"/>
      <c r="EJ748" s="386"/>
      <c r="EK748" s="386"/>
      <c r="EL748" s="386"/>
      <c r="EM748" s="647"/>
      <c r="EN748" s="386"/>
      <c r="EO748" s="386"/>
      <c r="EP748" s="386"/>
      <c r="EQ748" s="647"/>
      <c r="ER748" s="386"/>
      <c r="ES748" s="386"/>
      <c r="ET748" s="386"/>
      <c r="EU748" s="647"/>
      <c r="EV748" s="386"/>
      <c r="EW748" s="648"/>
      <c r="EX748" s="386"/>
      <c r="EY748" s="386"/>
      <c r="EZ748" s="442"/>
      <c r="FA748" s="443"/>
      <c r="FB748" s="443"/>
      <c r="FC748" s="433"/>
      <c r="FD748" s="386"/>
      <c r="FE748" s="430"/>
      <c r="FF748" s="444"/>
      <c r="FG748" s="430"/>
      <c r="FH748" s="646"/>
      <c r="FI748" s="433"/>
      <c r="FJ748" s="386"/>
      <c r="FK748" s="433"/>
      <c r="FL748" s="386"/>
      <c r="FM748" s="386"/>
      <c r="FN748" s="386"/>
      <c r="FO748" s="647"/>
      <c r="FP748" s="386"/>
      <c r="FQ748" s="386"/>
      <c r="FR748" s="386"/>
      <c r="FS748" s="647"/>
      <c r="FT748" s="386"/>
      <c r="FU748" s="386"/>
      <c r="FV748" s="386"/>
      <c r="FW748" s="647"/>
      <c r="FX748" s="386"/>
      <c r="FY748" s="386"/>
      <c r="FZ748" s="386"/>
      <c r="GA748" s="647"/>
      <c r="GB748" s="386"/>
      <c r="GC748" s="648"/>
      <c r="GD748" s="386"/>
      <c r="GE748" s="386"/>
      <c r="GF748" s="442"/>
      <c r="GG748" s="443"/>
      <c r="GH748" s="443"/>
      <c r="GI748" s="433"/>
      <c r="GJ748" s="386"/>
      <c r="GK748" s="430"/>
      <c r="GL748" s="444"/>
      <c r="GM748" s="430"/>
      <c r="GN748" s="646"/>
      <c r="GO748" s="433"/>
      <c r="GP748" s="386"/>
      <c r="GQ748" s="433"/>
      <c r="GR748" s="386"/>
      <c r="GS748" s="386"/>
      <c r="GT748" s="386"/>
      <c r="GU748" s="647"/>
      <c r="GV748" s="386"/>
      <c r="GW748" s="386"/>
      <c r="GX748" s="386"/>
      <c r="GY748" s="647"/>
      <c r="GZ748" s="386"/>
      <c r="HA748" s="386"/>
      <c r="HB748" s="386"/>
      <c r="HC748" s="647"/>
      <c r="HD748" s="386"/>
      <c r="HE748" s="386"/>
      <c r="HF748" s="386"/>
      <c r="HG748" s="647"/>
      <c r="HH748" s="386"/>
      <c r="HI748" s="648"/>
      <c r="HJ748" s="386"/>
      <c r="HK748" s="386"/>
      <c r="HL748" s="442"/>
      <c r="HM748" s="443"/>
      <c r="HN748" s="443"/>
      <c r="HO748" s="433"/>
      <c r="HP748" s="386"/>
      <c r="HQ748" s="430"/>
      <c r="HR748" s="444"/>
      <c r="HS748" s="430"/>
      <c r="HT748" s="646"/>
      <c r="HU748" s="433"/>
      <c r="HV748" s="386"/>
      <c r="HW748" s="433"/>
      <c r="HX748" s="386"/>
      <c r="HY748" s="386"/>
      <c r="HZ748" s="386"/>
      <c r="IA748" s="647"/>
      <c r="IB748" s="386"/>
      <c r="IC748" s="386"/>
      <c r="ID748" s="386"/>
      <c r="IE748" s="647"/>
      <c r="IF748" s="386"/>
      <c r="IG748" s="386"/>
      <c r="IH748" s="386"/>
      <c r="II748" s="647"/>
      <c r="IJ748" s="386"/>
      <c r="IK748" s="386"/>
      <c r="IL748" s="386"/>
      <c r="IM748" s="647"/>
      <c r="IN748" s="386"/>
      <c r="IO748" s="648"/>
      <c r="IP748" s="386"/>
      <c r="IQ748" s="386"/>
      <c r="IR748" s="442"/>
      <c r="IS748" s="443"/>
      <c r="IT748" s="443"/>
      <c r="IU748" s="433"/>
      <c r="IV748" s="386"/>
    </row>
    <row r="749" spans="1:256" s="475" customFormat="1" ht="81" customHeight="1">
      <c r="A749" s="339" t="s">
        <v>1894</v>
      </c>
      <c r="B749" s="649" t="s">
        <v>2600</v>
      </c>
      <c r="C749" s="316" t="s">
        <v>2612</v>
      </c>
      <c r="D749" s="650" t="s">
        <v>2613</v>
      </c>
      <c r="E749" s="644" t="s">
        <v>1888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5">
        <v>0</v>
      </c>
      <c r="Y749" s="645">
        <v>2</v>
      </c>
      <c r="Z749" s="316">
        <v>29401000000</v>
      </c>
      <c r="AA749" s="651" t="s">
        <v>50</v>
      </c>
      <c r="AB749" s="652">
        <v>600</v>
      </c>
      <c r="AC749" s="653">
        <v>42430</v>
      </c>
      <c r="AD749" s="347">
        <v>42430</v>
      </c>
      <c r="AE749" s="347">
        <v>42705</v>
      </c>
      <c r="AF749" s="654" t="s">
        <v>1890</v>
      </c>
      <c r="AG749" s="316" t="s">
        <v>1627</v>
      </c>
      <c r="AH749" s="659" t="s">
        <v>2615</v>
      </c>
      <c r="AI749" s="655"/>
      <c r="AJ749" s="656"/>
      <c r="AK749" s="433"/>
      <c r="AL749" s="386"/>
      <c r="AM749" s="433"/>
      <c r="AN749" s="386"/>
      <c r="AO749" s="386"/>
      <c r="AP749" s="386"/>
      <c r="AQ749" s="647"/>
      <c r="AR749" s="386"/>
      <c r="AS749" s="386"/>
      <c r="AT749" s="386"/>
      <c r="AU749" s="647"/>
      <c r="AV749" s="386"/>
      <c r="AW749" s="386"/>
      <c r="AX749" s="386"/>
      <c r="AY749" s="647"/>
      <c r="AZ749" s="386"/>
      <c r="BA749" s="386"/>
      <c r="BB749" s="386"/>
      <c r="BC749" s="647"/>
      <c r="BD749" s="386"/>
      <c r="BE749" s="648"/>
      <c r="BF749" s="386"/>
      <c r="BG749" s="386"/>
      <c r="BH749" s="657"/>
      <c r="BI749" s="443"/>
      <c r="BJ749" s="443"/>
      <c r="BK749" s="433"/>
      <c r="BL749" s="386"/>
      <c r="BM749" s="430"/>
      <c r="BN749" s="658"/>
      <c r="BO749" s="655"/>
      <c r="BP749" s="656"/>
      <c r="BQ749" s="433"/>
      <c r="BR749" s="386"/>
      <c r="BS749" s="433"/>
      <c r="BT749" s="386"/>
      <c r="BU749" s="386"/>
      <c r="BV749" s="386"/>
      <c r="BW749" s="647"/>
      <c r="BX749" s="386"/>
      <c r="BY749" s="386"/>
      <c r="BZ749" s="386"/>
      <c r="CA749" s="647"/>
      <c r="CB749" s="386"/>
      <c r="CC749" s="386"/>
      <c r="CD749" s="386"/>
      <c r="CE749" s="647"/>
      <c r="CF749" s="386"/>
      <c r="CG749" s="386"/>
      <c r="CH749" s="386"/>
      <c r="CI749" s="647"/>
      <c r="CJ749" s="386"/>
      <c r="CK749" s="648"/>
      <c r="CL749" s="386"/>
      <c r="CM749" s="386"/>
      <c r="CN749" s="657"/>
      <c r="CO749" s="443"/>
      <c r="CP749" s="443"/>
      <c r="CQ749" s="433"/>
      <c r="CR749" s="386"/>
      <c r="CS749" s="430"/>
      <c r="CT749" s="658"/>
      <c r="CU749" s="655"/>
      <c r="CV749" s="656"/>
      <c r="CW749" s="433"/>
      <c r="CX749" s="386"/>
      <c r="CY749" s="433"/>
      <c r="CZ749" s="386"/>
      <c r="DA749" s="386"/>
      <c r="DB749" s="386"/>
      <c r="DC749" s="647"/>
      <c r="DD749" s="386"/>
      <c r="DE749" s="386"/>
      <c r="DF749" s="386"/>
      <c r="DG749" s="647"/>
      <c r="DH749" s="386"/>
      <c r="DI749" s="386"/>
      <c r="DJ749" s="386"/>
      <c r="DK749" s="647"/>
      <c r="DL749" s="386"/>
      <c r="DM749" s="386"/>
      <c r="DN749" s="386"/>
      <c r="DO749" s="647"/>
      <c r="DP749" s="386"/>
      <c r="DQ749" s="648"/>
      <c r="DR749" s="386"/>
      <c r="DS749" s="386"/>
      <c r="DT749" s="657"/>
      <c r="DU749" s="443"/>
      <c r="DV749" s="443"/>
      <c r="DW749" s="433"/>
      <c r="DX749" s="386"/>
      <c r="DY749" s="430"/>
      <c r="DZ749" s="658"/>
      <c r="EA749" s="655"/>
      <c r="EB749" s="656"/>
      <c r="EC749" s="433"/>
      <c r="ED749" s="386"/>
      <c r="EE749" s="433"/>
      <c r="EF749" s="386"/>
      <c r="EG749" s="386"/>
      <c r="EH749" s="386"/>
      <c r="EI749" s="647"/>
      <c r="EJ749" s="386"/>
      <c r="EK749" s="386"/>
      <c r="EL749" s="386"/>
      <c r="EM749" s="647"/>
      <c r="EN749" s="386"/>
      <c r="EO749" s="386"/>
      <c r="EP749" s="386"/>
      <c r="EQ749" s="647"/>
      <c r="ER749" s="386"/>
      <c r="ES749" s="386"/>
      <c r="ET749" s="386"/>
      <c r="EU749" s="647"/>
      <c r="EV749" s="386"/>
      <c r="EW749" s="648"/>
      <c r="EX749" s="386"/>
      <c r="EY749" s="386"/>
      <c r="EZ749" s="657"/>
      <c r="FA749" s="443"/>
      <c r="FB749" s="443"/>
      <c r="FC749" s="433"/>
      <c r="FD749" s="386"/>
      <c r="FE749" s="430"/>
      <c r="FF749" s="658"/>
      <c r="FG749" s="655"/>
      <c r="FH749" s="656"/>
      <c r="FI749" s="433"/>
      <c r="FJ749" s="386"/>
      <c r="FK749" s="433"/>
      <c r="FL749" s="386"/>
      <c r="FM749" s="386"/>
      <c r="FN749" s="386"/>
      <c r="FO749" s="647"/>
      <c r="FP749" s="386"/>
      <c r="FQ749" s="386"/>
      <c r="FR749" s="386"/>
      <c r="FS749" s="647"/>
      <c r="FT749" s="386"/>
      <c r="FU749" s="386"/>
      <c r="FV749" s="386"/>
      <c r="FW749" s="647"/>
      <c r="FX749" s="386"/>
      <c r="FY749" s="386"/>
      <c r="FZ749" s="386"/>
      <c r="GA749" s="647"/>
      <c r="GB749" s="386"/>
      <c r="GC749" s="648"/>
      <c r="GD749" s="386"/>
      <c r="GE749" s="386"/>
      <c r="GF749" s="657"/>
      <c r="GG749" s="443"/>
      <c r="GH749" s="443"/>
      <c r="GI749" s="433"/>
      <c r="GJ749" s="386"/>
      <c r="GK749" s="430"/>
      <c r="GL749" s="658"/>
      <c r="GM749" s="655"/>
      <c r="GN749" s="656"/>
      <c r="GO749" s="433"/>
      <c r="GP749" s="386"/>
      <c r="GQ749" s="433"/>
      <c r="GR749" s="386"/>
      <c r="GS749" s="386"/>
      <c r="GT749" s="386"/>
      <c r="GU749" s="647"/>
      <c r="GV749" s="386"/>
      <c r="GW749" s="386"/>
      <c r="GX749" s="386"/>
      <c r="GY749" s="647"/>
      <c r="GZ749" s="386"/>
      <c r="HA749" s="386"/>
      <c r="HB749" s="386"/>
      <c r="HC749" s="647"/>
      <c r="HD749" s="386"/>
      <c r="HE749" s="386"/>
      <c r="HF749" s="386"/>
      <c r="HG749" s="647"/>
      <c r="HH749" s="386"/>
      <c r="HI749" s="648"/>
      <c r="HJ749" s="386"/>
      <c r="HK749" s="386"/>
      <c r="HL749" s="657"/>
      <c r="HM749" s="443"/>
      <c r="HN749" s="443"/>
      <c r="HO749" s="433"/>
      <c r="HP749" s="386"/>
      <c r="HQ749" s="430"/>
      <c r="HR749" s="658"/>
      <c r="HS749" s="655"/>
      <c r="HT749" s="656"/>
      <c r="HU749" s="433"/>
      <c r="HV749" s="386"/>
      <c r="HW749" s="433"/>
      <c r="HX749" s="386"/>
      <c r="HY749" s="386"/>
      <c r="HZ749" s="386"/>
      <c r="IA749" s="647"/>
      <c r="IB749" s="386"/>
      <c r="IC749" s="386"/>
      <c r="ID749" s="386"/>
      <c r="IE749" s="647"/>
      <c r="IF749" s="386"/>
      <c r="IG749" s="386"/>
      <c r="IH749" s="386"/>
      <c r="II749" s="647"/>
      <c r="IJ749" s="386"/>
      <c r="IK749" s="386"/>
      <c r="IL749" s="386"/>
      <c r="IM749" s="647"/>
      <c r="IN749" s="386"/>
      <c r="IO749" s="648"/>
      <c r="IP749" s="386"/>
      <c r="IQ749" s="386"/>
      <c r="IR749" s="657"/>
      <c r="IS749" s="443"/>
      <c r="IT749" s="443"/>
      <c r="IU749" s="433"/>
      <c r="IV749" s="386"/>
    </row>
    <row r="750" spans="1:34" s="60" customFormat="1" ht="56.25">
      <c r="A750" s="50" t="s">
        <v>1961</v>
      </c>
      <c r="B750" s="120" t="s">
        <v>1945</v>
      </c>
      <c r="C750" s="50" t="s">
        <v>1939</v>
      </c>
      <c r="D750" s="204" t="s">
        <v>1940</v>
      </c>
      <c r="E750" s="147"/>
      <c r="F750" s="147" t="s">
        <v>946</v>
      </c>
      <c r="G750" s="147" t="s">
        <v>405</v>
      </c>
      <c r="H750" s="148">
        <v>0</v>
      </c>
      <c r="I750" s="148">
        <v>0</v>
      </c>
      <c r="J750" s="148">
        <v>0</v>
      </c>
      <c r="K750" s="240">
        <v>0</v>
      </c>
      <c r="L750" s="148">
        <v>0</v>
      </c>
      <c r="M750" s="148">
        <v>0</v>
      </c>
      <c r="N750" s="148">
        <v>0</v>
      </c>
      <c r="O750" s="240">
        <f t="shared" si="21"/>
        <v>0</v>
      </c>
      <c r="P750" s="148">
        <v>0</v>
      </c>
      <c r="Q750" s="149">
        <v>0</v>
      </c>
      <c r="R750" s="150">
        <v>0</v>
      </c>
      <c r="S750" s="233">
        <v>0</v>
      </c>
      <c r="T750" s="150">
        <v>0</v>
      </c>
      <c r="U750" s="150">
        <v>0</v>
      </c>
      <c r="V750" s="150">
        <v>0</v>
      </c>
      <c r="W750" s="233">
        <v>0</v>
      </c>
      <c r="X750" s="149">
        <v>0</v>
      </c>
      <c r="Y750" s="564">
        <v>490</v>
      </c>
      <c r="Z750" s="151">
        <v>29401000000</v>
      </c>
      <c r="AA750" s="152" t="s">
        <v>50</v>
      </c>
      <c r="AB750" s="267">
        <f t="shared" si="15"/>
        <v>4753</v>
      </c>
      <c r="AC750" s="83">
        <v>9.7</v>
      </c>
      <c r="AD750" s="153" t="s">
        <v>1941</v>
      </c>
      <c r="AE750" s="154">
        <v>42125</v>
      </c>
      <c r="AF750" s="155" t="s">
        <v>1889</v>
      </c>
      <c r="AG750" s="156" t="s">
        <v>1627</v>
      </c>
      <c r="AH750" s="331"/>
    </row>
    <row r="751" spans="1:34" s="60" customFormat="1" ht="375">
      <c r="A751" s="50" t="s">
        <v>1895</v>
      </c>
      <c r="B751" s="120" t="s">
        <v>1462</v>
      </c>
      <c r="C751" s="50"/>
      <c r="D751" s="202" t="s">
        <v>1907</v>
      </c>
      <c r="E751" s="121" t="s">
        <v>1908</v>
      </c>
      <c r="F751" s="50">
        <v>168</v>
      </c>
      <c r="G751" s="50" t="s">
        <v>405</v>
      </c>
      <c r="H751" s="125">
        <v>0.3</v>
      </c>
      <c r="I751" s="125">
        <v>0.3</v>
      </c>
      <c r="J751" s="125">
        <v>0.3</v>
      </c>
      <c r="K751" s="238">
        <f t="shared" si="16"/>
        <v>0.8999999999999999</v>
      </c>
      <c r="L751" s="125">
        <v>0.39</v>
      </c>
      <c r="M751" s="125">
        <v>1.3</v>
      </c>
      <c r="N751" s="125">
        <v>1.2</v>
      </c>
      <c r="O751" s="238">
        <f t="shared" si="21"/>
        <v>2.8899999999999997</v>
      </c>
      <c r="P751" s="125">
        <v>1.2</v>
      </c>
      <c r="Q751" s="126">
        <v>0.2</v>
      </c>
      <c r="R751" s="126">
        <v>0.3</v>
      </c>
      <c r="S751" s="230">
        <f>P751+Q751+R751</f>
        <v>1.7</v>
      </c>
      <c r="T751" s="114">
        <v>0.3</v>
      </c>
      <c r="U751" s="114">
        <v>0.3</v>
      </c>
      <c r="V751" s="114">
        <v>0.3</v>
      </c>
      <c r="W751" s="230">
        <f>T751+U751+V751</f>
        <v>0.8999999999999999</v>
      </c>
      <c r="X751" s="113">
        <f t="shared" si="19"/>
        <v>6.389999999999999</v>
      </c>
      <c r="Y751" s="560">
        <f>K751</f>
        <v>0.8999999999999999</v>
      </c>
      <c r="Z751" s="114">
        <v>29401000000</v>
      </c>
      <c r="AA751" s="114" t="s">
        <v>50</v>
      </c>
      <c r="AB751" s="267">
        <f t="shared" si="15"/>
        <v>0.24056999999999998</v>
      </c>
      <c r="AC751" s="83">
        <v>0.033</v>
      </c>
      <c r="AD751" s="57">
        <v>42005</v>
      </c>
      <c r="AE751" s="124">
        <v>42064</v>
      </c>
      <c r="AF751" s="115" t="s">
        <v>1889</v>
      </c>
      <c r="AG751" s="115" t="s">
        <v>1627</v>
      </c>
      <c r="AH751" s="331"/>
    </row>
    <row r="752" spans="1:34" s="60" customFormat="1" ht="206.25">
      <c r="A752" s="50" t="s">
        <v>1896</v>
      </c>
      <c r="B752" s="120"/>
      <c r="C752" s="50"/>
      <c r="D752" s="202" t="s">
        <v>1909</v>
      </c>
      <c r="E752" s="121" t="s">
        <v>1910</v>
      </c>
      <c r="F752" s="55">
        <v>168</v>
      </c>
      <c r="G752" s="55" t="s">
        <v>405</v>
      </c>
      <c r="H752" s="122">
        <v>0.32</v>
      </c>
      <c r="I752" s="122">
        <v>0.32</v>
      </c>
      <c r="J752" s="122">
        <v>0.31</v>
      </c>
      <c r="K752" s="239">
        <f t="shared" si="16"/>
        <v>0.95</v>
      </c>
      <c r="L752" s="122">
        <v>0.31</v>
      </c>
      <c r="M752" s="122">
        <v>0.31</v>
      </c>
      <c r="N752" s="122"/>
      <c r="O752" s="239">
        <f t="shared" si="21"/>
        <v>0.62</v>
      </c>
      <c r="P752" s="122"/>
      <c r="Q752" s="123"/>
      <c r="R752" s="123"/>
      <c r="S752" s="232">
        <f>P752+Q752+R752</f>
        <v>0</v>
      </c>
      <c r="T752" s="123">
        <v>0.31</v>
      </c>
      <c r="U752" s="123">
        <v>0.31</v>
      </c>
      <c r="V752" s="123">
        <v>0.31</v>
      </c>
      <c r="W752" s="232">
        <f>T752+U752+V752</f>
        <v>0.9299999999999999</v>
      </c>
      <c r="X752" s="123">
        <f t="shared" si="19"/>
        <v>2.5</v>
      </c>
      <c r="Y752" s="563">
        <f>K752</f>
        <v>0.95</v>
      </c>
      <c r="Z752" s="114">
        <v>29401000000</v>
      </c>
      <c r="AA752" s="114" t="s">
        <v>50</v>
      </c>
      <c r="AB752" s="267">
        <f t="shared" si="15"/>
        <v>0.04485</v>
      </c>
      <c r="AC752" s="83">
        <v>0.013</v>
      </c>
      <c r="AD752" s="57">
        <v>42005</v>
      </c>
      <c r="AE752" s="124">
        <v>42064</v>
      </c>
      <c r="AF752" s="115" t="s">
        <v>1889</v>
      </c>
      <c r="AG752" s="115" t="s">
        <v>1627</v>
      </c>
      <c r="AH752" s="331"/>
    </row>
    <row r="753" spans="1:34" s="349" customFormat="1" ht="48" customHeight="1">
      <c r="A753" s="339" t="s">
        <v>1897</v>
      </c>
      <c r="B753" s="340" t="s">
        <v>1462</v>
      </c>
      <c r="C753" s="339" t="s">
        <v>2458</v>
      </c>
      <c r="D753" s="369" t="s">
        <v>2459</v>
      </c>
      <c r="E753" s="343" t="s">
        <v>1888</v>
      </c>
      <c r="F753" s="316">
        <v>168</v>
      </c>
      <c r="G753" s="316" t="s">
        <v>405</v>
      </c>
      <c r="H753" s="370">
        <v>0</v>
      </c>
      <c r="I753" s="370">
        <v>0</v>
      </c>
      <c r="J753" s="370">
        <v>0</v>
      </c>
      <c r="K753" s="308">
        <v>0</v>
      </c>
      <c r="L753" s="370">
        <v>0</v>
      </c>
      <c r="M753" s="370">
        <v>0</v>
      </c>
      <c r="N753" s="370">
        <v>0</v>
      </c>
      <c r="O753" s="308">
        <v>0</v>
      </c>
      <c r="P753" s="371">
        <v>2.5</v>
      </c>
      <c r="Q753" s="372">
        <v>0</v>
      </c>
      <c r="R753" s="372">
        <v>0</v>
      </c>
      <c r="S753" s="373">
        <v>2.5</v>
      </c>
      <c r="T753" s="374">
        <v>0</v>
      </c>
      <c r="U753" s="374">
        <v>0</v>
      </c>
      <c r="V753" s="371">
        <v>2.5</v>
      </c>
      <c r="W753" s="373">
        <v>2.5</v>
      </c>
      <c r="X753" s="375">
        <v>5</v>
      </c>
      <c r="Y753" s="565">
        <v>0</v>
      </c>
      <c r="Z753" s="316">
        <v>29401000000</v>
      </c>
      <c r="AA753" s="316" t="s">
        <v>50</v>
      </c>
      <c r="AB753" s="346">
        <v>1550</v>
      </c>
      <c r="AC753" s="376"/>
      <c r="AD753" s="347">
        <v>42186</v>
      </c>
      <c r="AE753" s="347">
        <v>42705</v>
      </c>
      <c r="AF753" s="348" t="s">
        <v>1889</v>
      </c>
      <c r="AG753" s="316" t="s">
        <v>1627</v>
      </c>
      <c r="AH753" s="58" t="s">
        <v>2460</v>
      </c>
    </row>
    <row r="754" spans="1:256" s="366" customFormat="1" ht="86.25" customHeight="1">
      <c r="A754" s="339" t="s">
        <v>2490</v>
      </c>
      <c r="B754" s="340" t="s">
        <v>1462</v>
      </c>
      <c r="C754" s="339" t="s">
        <v>1466</v>
      </c>
      <c r="D754" s="426" t="s">
        <v>2491</v>
      </c>
      <c r="E754" s="427" t="s">
        <v>2492</v>
      </c>
      <c r="F754" s="316">
        <v>168</v>
      </c>
      <c r="G754" s="348" t="s">
        <v>405</v>
      </c>
      <c r="H754" s="428">
        <v>0</v>
      </c>
      <c r="I754" s="428">
        <v>0</v>
      </c>
      <c r="J754" s="428">
        <v>0</v>
      </c>
      <c r="K754" s="445">
        <f>H754+I754+J754</f>
        <v>0</v>
      </c>
      <c r="L754" s="428">
        <v>0</v>
      </c>
      <c r="M754" s="428">
        <v>0</v>
      </c>
      <c r="N754" s="428">
        <v>0</v>
      </c>
      <c r="O754" s="445">
        <v>0</v>
      </c>
      <c r="P754" s="428">
        <v>0</v>
      </c>
      <c r="Q754" s="429">
        <v>0</v>
      </c>
      <c r="R754" s="352">
        <v>154</v>
      </c>
      <c r="S754" s="353">
        <f>P754+Q754+R754</f>
        <v>154</v>
      </c>
      <c r="T754" s="352">
        <v>198</v>
      </c>
      <c r="U754" s="352">
        <v>0</v>
      </c>
      <c r="V754" s="352">
        <v>0</v>
      </c>
      <c r="W754" s="353">
        <v>198</v>
      </c>
      <c r="X754" s="446">
        <f>K754+O754+S754+W754</f>
        <v>352</v>
      </c>
      <c r="Y754" s="566">
        <f>K754</f>
        <v>0</v>
      </c>
      <c r="Z754" s="354">
        <v>29401000000</v>
      </c>
      <c r="AA754" s="316" t="s">
        <v>50</v>
      </c>
      <c r="AB754" s="346">
        <v>4928</v>
      </c>
      <c r="AC754" s="347">
        <v>42217</v>
      </c>
      <c r="AD754" s="347">
        <v>42339</v>
      </c>
      <c r="AE754" s="312"/>
      <c r="AF754" s="348" t="s">
        <v>2493</v>
      </c>
      <c r="AG754" s="316" t="s">
        <v>1627</v>
      </c>
      <c r="AH754" s="59" t="s">
        <v>2494</v>
      </c>
      <c r="AI754" s="430"/>
      <c r="AJ754" s="431"/>
      <c r="AK754" s="432"/>
      <c r="AL754" s="386"/>
      <c r="AM754" s="433"/>
      <c r="AN754" s="434"/>
      <c r="AO754" s="434"/>
      <c r="AP754" s="434"/>
      <c r="AQ754" s="435"/>
      <c r="AR754" s="434"/>
      <c r="AS754" s="434"/>
      <c r="AT754" s="434"/>
      <c r="AU754" s="435"/>
      <c r="AV754" s="434"/>
      <c r="AW754" s="436"/>
      <c r="AX754" s="437"/>
      <c r="AY754" s="438"/>
      <c r="AZ754" s="437"/>
      <c r="BA754" s="437"/>
      <c r="BB754" s="437"/>
      <c r="BC754" s="438"/>
      <c r="BD754" s="439"/>
      <c r="BE754" s="440"/>
      <c r="BF754" s="441"/>
      <c r="BG754" s="441"/>
      <c r="BH754" s="442"/>
      <c r="BI754" s="443"/>
      <c r="BJ754" s="443"/>
      <c r="BK754" s="433"/>
      <c r="BL754" s="386"/>
      <c r="BM754" s="430"/>
      <c r="BN754" s="444"/>
      <c r="BO754" s="430"/>
      <c r="BP754" s="431"/>
      <c r="BQ754" s="432"/>
      <c r="BR754" s="386"/>
      <c r="BS754" s="433"/>
      <c r="BT754" s="434"/>
      <c r="BU754" s="434"/>
      <c r="BV754" s="434"/>
      <c r="BW754" s="435"/>
      <c r="BX754" s="434"/>
      <c r="BY754" s="434"/>
      <c r="BZ754" s="434"/>
      <c r="CA754" s="435"/>
      <c r="CB754" s="434"/>
      <c r="CC754" s="436"/>
      <c r="CD754" s="437"/>
      <c r="CE754" s="438"/>
      <c r="CF754" s="437"/>
      <c r="CG754" s="437"/>
      <c r="CH754" s="437"/>
      <c r="CI754" s="438"/>
      <c r="CJ754" s="439"/>
      <c r="CK754" s="440"/>
      <c r="CL754" s="441"/>
      <c r="CM754" s="441"/>
      <c r="CN754" s="442"/>
      <c r="CO754" s="443"/>
      <c r="CP754" s="443"/>
      <c r="CQ754" s="433"/>
      <c r="CR754" s="386"/>
      <c r="CS754" s="430"/>
      <c r="CT754" s="444"/>
      <c r="CU754" s="430"/>
      <c r="CV754" s="431"/>
      <c r="CW754" s="432"/>
      <c r="CX754" s="386"/>
      <c r="CY754" s="433"/>
      <c r="CZ754" s="434"/>
      <c r="DA754" s="434"/>
      <c r="DB754" s="434"/>
      <c r="DC754" s="435"/>
      <c r="DD754" s="434"/>
      <c r="DE754" s="434"/>
      <c r="DF754" s="434"/>
      <c r="DG754" s="435"/>
      <c r="DH754" s="434"/>
      <c r="DI754" s="436"/>
      <c r="DJ754" s="437"/>
      <c r="DK754" s="438"/>
      <c r="DL754" s="437"/>
      <c r="DM754" s="437"/>
      <c r="DN754" s="437"/>
      <c r="DO754" s="438"/>
      <c r="DP754" s="439"/>
      <c r="DQ754" s="440"/>
      <c r="DR754" s="441"/>
      <c r="DS754" s="441"/>
      <c r="DT754" s="442"/>
      <c r="DU754" s="443"/>
      <c r="DV754" s="443"/>
      <c r="DW754" s="433"/>
      <c r="DX754" s="386"/>
      <c r="DY754" s="430"/>
      <c r="DZ754" s="444"/>
      <c r="EA754" s="430"/>
      <c r="EB754" s="431"/>
      <c r="EC754" s="432"/>
      <c r="ED754" s="386"/>
      <c r="EE754" s="433"/>
      <c r="EF754" s="434"/>
      <c r="EG754" s="434"/>
      <c r="EH754" s="434"/>
      <c r="EI754" s="435"/>
      <c r="EJ754" s="434"/>
      <c r="EK754" s="434"/>
      <c r="EL754" s="434"/>
      <c r="EM754" s="435"/>
      <c r="EN754" s="434"/>
      <c r="EO754" s="436"/>
      <c r="EP754" s="437"/>
      <c r="EQ754" s="438"/>
      <c r="ER754" s="437"/>
      <c r="ES754" s="437"/>
      <c r="ET754" s="437"/>
      <c r="EU754" s="438"/>
      <c r="EV754" s="439"/>
      <c r="EW754" s="440"/>
      <c r="EX754" s="441"/>
      <c r="EY754" s="441"/>
      <c r="EZ754" s="442"/>
      <c r="FA754" s="443"/>
      <c r="FB754" s="443"/>
      <c r="FC754" s="433"/>
      <c r="FD754" s="386"/>
      <c r="FE754" s="430"/>
      <c r="FF754" s="444"/>
      <c r="FG754" s="430"/>
      <c r="FH754" s="431"/>
      <c r="FI754" s="432"/>
      <c r="FJ754" s="386"/>
      <c r="FK754" s="433"/>
      <c r="FL754" s="434"/>
      <c r="FM754" s="434"/>
      <c r="FN754" s="434"/>
      <c r="FO754" s="435"/>
      <c r="FP754" s="434"/>
      <c r="FQ754" s="434"/>
      <c r="FR754" s="434"/>
      <c r="FS754" s="435"/>
      <c r="FT754" s="434"/>
      <c r="FU754" s="436"/>
      <c r="FV754" s="437"/>
      <c r="FW754" s="438"/>
      <c r="FX754" s="437"/>
      <c r="FY754" s="437"/>
      <c r="FZ754" s="437"/>
      <c r="GA754" s="438"/>
      <c r="GB754" s="439"/>
      <c r="GC754" s="440"/>
      <c r="GD754" s="441"/>
      <c r="GE754" s="441"/>
      <c r="GF754" s="442"/>
      <c r="GG754" s="443"/>
      <c r="GH754" s="443"/>
      <c r="GI754" s="433"/>
      <c r="GJ754" s="386"/>
      <c r="GK754" s="430"/>
      <c r="GL754" s="444"/>
      <c r="GM754" s="430"/>
      <c r="GN754" s="431"/>
      <c r="GO754" s="432"/>
      <c r="GP754" s="386"/>
      <c r="GQ754" s="433"/>
      <c r="GR754" s="434"/>
      <c r="GS754" s="434"/>
      <c r="GT754" s="434"/>
      <c r="GU754" s="435"/>
      <c r="GV754" s="434"/>
      <c r="GW754" s="434"/>
      <c r="GX754" s="434"/>
      <c r="GY754" s="435"/>
      <c r="GZ754" s="434"/>
      <c r="HA754" s="436"/>
      <c r="HB754" s="437"/>
      <c r="HC754" s="438"/>
      <c r="HD754" s="437"/>
      <c r="HE754" s="437"/>
      <c r="HF754" s="437"/>
      <c r="HG754" s="438"/>
      <c r="HH754" s="439"/>
      <c r="HI754" s="440"/>
      <c r="HJ754" s="441"/>
      <c r="HK754" s="441"/>
      <c r="HL754" s="442"/>
      <c r="HM754" s="443"/>
      <c r="HN754" s="443"/>
      <c r="HO754" s="433"/>
      <c r="HP754" s="386"/>
      <c r="HQ754" s="430"/>
      <c r="HR754" s="444"/>
      <c r="HS754" s="430"/>
      <c r="HT754" s="431"/>
      <c r="HU754" s="432"/>
      <c r="HV754" s="386"/>
      <c r="HW754" s="433"/>
      <c r="HX754" s="434"/>
      <c r="HY754" s="434"/>
      <c r="HZ754" s="434"/>
      <c r="IA754" s="435"/>
      <c r="IB754" s="434"/>
      <c r="IC754" s="434"/>
      <c r="ID754" s="434"/>
      <c r="IE754" s="435"/>
      <c r="IF754" s="434"/>
      <c r="IG754" s="436"/>
      <c r="IH754" s="437"/>
      <c r="II754" s="438"/>
      <c r="IJ754" s="437"/>
      <c r="IK754" s="437"/>
      <c r="IL754" s="437"/>
      <c r="IM754" s="438"/>
      <c r="IN754" s="439"/>
      <c r="IO754" s="440"/>
      <c r="IP754" s="441"/>
      <c r="IQ754" s="441"/>
      <c r="IR754" s="442"/>
      <c r="IS754" s="443"/>
      <c r="IT754" s="443"/>
      <c r="IU754" s="433"/>
      <c r="IV754" s="386"/>
    </row>
    <row r="755" spans="1:34" s="460" customFormat="1" ht="69" customHeight="1" outlineLevel="1">
      <c r="A755" s="339" t="s">
        <v>2502</v>
      </c>
      <c r="B755" s="340" t="s">
        <v>1462</v>
      </c>
      <c r="C755" s="339" t="s">
        <v>1939</v>
      </c>
      <c r="D755" s="341" t="s">
        <v>2503</v>
      </c>
      <c r="E755" s="342" t="s">
        <v>1888</v>
      </c>
      <c r="F755" s="316">
        <v>168</v>
      </c>
      <c r="G755" s="316" t="s">
        <v>405</v>
      </c>
      <c r="H755" s="350">
        <v>0</v>
      </c>
      <c r="I755" s="350">
        <v>0</v>
      </c>
      <c r="J755" s="350">
        <v>0</v>
      </c>
      <c r="K755" s="351">
        <v>0</v>
      </c>
      <c r="L755" s="350">
        <v>0</v>
      </c>
      <c r="M755" s="350">
        <v>0</v>
      </c>
      <c r="N755" s="350">
        <v>0</v>
      </c>
      <c r="O755" s="351">
        <v>0</v>
      </c>
      <c r="P755" s="350">
        <v>0</v>
      </c>
      <c r="Q755" s="350">
        <v>0</v>
      </c>
      <c r="R755" s="350">
        <v>0</v>
      </c>
      <c r="S755" s="351">
        <v>0</v>
      </c>
      <c r="T755" s="350">
        <v>130</v>
      </c>
      <c r="U755" s="350">
        <v>130</v>
      </c>
      <c r="V755" s="350">
        <v>140</v>
      </c>
      <c r="W755" s="351">
        <v>400</v>
      </c>
      <c r="X755" s="352">
        <v>400</v>
      </c>
      <c r="Y755" s="567">
        <v>250</v>
      </c>
      <c r="Z755" s="345">
        <v>29401000000</v>
      </c>
      <c r="AA755" s="316" t="s">
        <v>50</v>
      </c>
      <c r="AB755" s="346">
        <v>11050</v>
      </c>
      <c r="AC755" s="459" t="s">
        <v>2504</v>
      </c>
      <c r="AD755" s="461" t="s">
        <v>2507</v>
      </c>
      <c r="AE755" s="459" t="s">
        <v>2505</v>
      </c>
      <c r="AF755" s="348" t="s">
        <v>1889</v>
      </c>
      <c r="AG755" s="316" t="s">
        <v>1627</v>
      </c>
      <c r="AH755" s="59" t="s">
        <v>2506</v>
      </c>
    </row>
    <row r="756" spans="1:256" s="715" customFormat="1" ht="69" customHeight="1" outlineLevel="1">
      <c r="A756" s="339" t="s">
        <v>2643</v>
      </c>
      <c r="B756" s="649" t="s">
        <v>2600</v>
      </c>
      <c r="C756" s="692" t="s">
        <v>2612</v>
      </c>
      <c r="D756" s="693" t="s">
        <v>2503</v>
      </c>
      <c r="E756" s="644" t="s">
        <v>1888</v>
      </c>
      <c r="F756" s="316">
        <v>168</v>
      </c>
      <c r="G756" s="316" t="s">
        <v>2644</v>
      </c>
      <c r="H756" s="316">
        <v>0</v>
      </c>
      <c r="I756" s="316">
        <v>0</v>
      </c>
      <c r="J756" s="316">
        <v>0</v>
      </c>
      <c r="K756" s="569">
        <v>0</v>
      </c>
      <c r="L756" s="316">
        <v>0</v>
      </c>
      <c r="M756" s="316">
        <v>0</v>
      </c>
      <c r="N756" s="316">
        <v>0</v>
      </c>
      <c r="O756" s="569">
        <v>0</v>
      </c>
      <c r="P756" s="316">
        <v>0</v>
      </c>
      <c r="Q756" s="316">
        <v>0</v>
      </c>
      <c r="R756" s="316">
        <v>0</v>
      </c>
      <c r="S756" s="569">
        <v>0</v>
      </c>
      <c r="T756" s="316">
        <v>0</v>
      </c>
      <c r="U756" s="316">
        <v>0</v>
      </c>
      <c r="V756" s="316">
        <v>0</v>
      </c>
      <c r="W756" s="569">
        <v>0</v>
      </c>
      <c r="X756" s="316">
        <v>0</v>
      </c>
      <c r="Y756" s="403">
        <v>132.42</v>
      </c>
      <c r="Z756" s="316">
        <v>29401000000</v>
      </c>
      <c r="AA756" s="651" t="s">
        <v>50</v>
      </c>
      <c r="AB756" s="695">
        <v>2368</v>
      </c>
      <c r="AC756" s="653">
        <v>42491</v>
      </c>
      <c r="AD756" s="653">
        <v>42491</v>
      </c>
      <c r="AE756" s="347">
        <v>42705</v>
      </c>
      <c r="AF756" s="654" t="s">
        <v>2626</v>
      </c>
      <c r="AG756" s="316" t="s">
        <v>1627</v>
      </c>
      <c r="AH756" s="712" t="s">
        <v>2652</v>
      </c>
      <c r="AI756" s="655"/>
      <c r="AJ756" s="713"/>
      <c r="AK756" s="433"/>
      <c r="AL756" s="386"/>
      <c r="AM756" s="386"/>
      <c r="AN756" s="386"/>
      <c r="AO756" s="386"/>
      <c r="AP756" s="386"/>
      <c r="AQ756" s="647"/>
      <c r="AR756" s="386"/>
      <c r="AS756" s="386"/>
      <c r="AT756" s="386"/>
      <c r="AU756" s="647"/>
      <c r="AV756" s="386"/>
      <c r="AW756" s="386"/>
      <c r="AX756" s="386"/>
      <c r="AY756" s="647"/>
      <c r="AZ756" s="386"/>
      <c r="BA756" s="386"/>
      <c r="BB756" s="386"/>
      <c r="BC756" s="647"/>
      <c r="BD756" s="386"/>
      <c r="BE756" s="714"/>
      <c r="BF756" s="386"/>
      <c r="BG756" s="386"/>
      <c r="BH756" s="709"/>
      <c r="BI756" s="443"/>
      <c r="BJ756" s="443"/>
      <c r="BK756" s="433"/>
      <c r="BL756" s="386"/>
      <c r="BM756" s="430"/>
      <c r="BN756" s="658"/>
      <c r="BO756" s="655"/>
      <c r="BP756" s="713"/>
      <c r="BQ756" s="433"/>
      <c r="BR756" s="386"/>
      <c r="BS756" s="386"/>
      <c r="BT756" s="386"/>
      <c r="BU756" s="386"/>
      <c r="BV756" s="386"/>
      <c r="BW756" s="647"/>
      <c r="BX756" s="386"/>
      <c r="BY756" s="386"/>
      <c r="BZ756" s="386"/>
      <c r="CA756" s="647"/>
      <c r="CB756" s="386"/>
      <c r="CC756" s="386"/>
      <c r="CD756" s="386"/>
      <c r="CE756" s="647"/>
      <c r="CF756" s="386"/>
      <c r="CG756" s="386"/>
      <c r="CH756" s="386"/>
      <c r="CI756" s="647"/>
      <c r="CJ756" s="386"/>
      <c r="CK756" s="714"/>
      <c r="CL756" s="386"/>
      <c r="CM756" s="386"/>
      <c r="CN756" s="709"/>
      <c r="CO756" s="443"/>
      <c r="CP756" s="443"/>
      <c r="CQ756" s="433"/>
      <c r="CR756" s="386"/>
      <c r="CS756" s="430"/>
      <c r="CT756" s="658"/>
      <c r="CU756" s="655"/>
      <c r="CV756" s="713"/>
      <c r="CW756" s="433"/>
      <c r="CX756" s="386"/>
      <c r="CY756" s="386"/>
      <c r="CZ756" s="386"/>
      <c r="DA756" s="386"/>
      <c r="DB756" s="386"/>
      <c r="DC756" s="647"/>
      <c r="DD756" s="386"/>
      <c r="DE756" s="386"/>
      <c r="DF756" s="386"/>
      <c r="DG756" s="647"/>
      <c r="DH756" s="386"/>
      <c r="DI756" s="386"/>
      <c r="DJ756" s="386"/>
      <c r="DK756" s="647"/>
      <c r="DL756" s="386"/>
      <c r="DM756" s="386"/>
      <c r="DN756" s="386"/>
      <c r="DO756" s="647"/>
      <c r="DP756" s="386"/>
      <c r="DQ756" s="714"/>
      <c r="DR756" s="386"/>
      <c r="DS756" s="386"/>
      <c r="DT756" s="709"/>
      <c r="DU756" s="443"/>
      <c r="DV756" s="443"/>
      <c r="DW756" s="433"/>
      <c r="DX756" s="386"/>
      <c r="DY756" s="430"/>
      <c r="DZ756" s="658"/>
      <c r="EA756" s="655"/>
      <c r="EB756" s="713"/>
      <c r="EC756" s="433"/>
      <c r="ED756" s="386"/>
      <c r="EE756" s="386"/>
      <c r="EF756" s="386"/>
      <c r="EG756" s="386"/>
      <c r="EH756" s="386"/>
      <c r="EI756" s="647"/>
      <c r="EJ756" s="386"/>
      <c r="EK756" s="386"/>
      <c r="EL756" s="386"/>
      <c r="EM756" s="647"/>
      <c r="EN756" s="386"/>
      <c r="EO756" s="386"/>
      <c r="EP756" s="386"/>
      <c r="EQ756" s="647"/>
      <c r="ER756" s="386"/>
      <c r="ES756" s="386"/>
      <c r="ET756" s="386"/>
      <c r="EU756" s="647"/>
      <c r="EV756" s="386"/>
      <c r="EW756" s="714"/>
      <c r="EX756" s="386"/>
      <c r="EY756" s="386"/>
      <c r="EZ756" s="709"/>
      <c r="FA756" s="443"/>
      <c r="FB756" s="443"/>
      <c r="FC756" s="433"/>
      <c r="FD756" s="386"/>
      <c r="FE756" s="430"/>
      <c r="FF756" s="658"/>
      <c r="FG756" s="655"/>
      <c r="FH756" s="713"/>
      <c r="FI756" s="433"/>
      <c r="FJ756" s="386"/>
      <c r="FK756" s="386"/>
      <c r="FL756" s="386"/>
      <c r="FM756" s="386"/>
      <c r="FN756" s="386"/>
      <c r="FO756" s="647"/>
      <c r="FP756" s="386"/>
      <c r="FQ756" s="386"/>
      <c r="FR756" s="386"/>
      <c r="FS756" s="647"/>
      <c r="FT756" s="386"/>
      <c r="FU756" s="386"/>
      <c r="FV756" s="386"/>
      <c r="FW756" s="647"/>
      <c r="FX756" s="386"/>
      <c r="FY756" s="386"/>
      <c r="FZ756" s="386"/>
      <c r="GA756" s="647"/>
      <c r="GB756" s="386"/>
      <c r="GC756" s="714"/>
      <c r="GD756" s="386"/>
      <c r="GE756" s="386"/>
      <c r="GF756" s="709"/>
      <c r="GG756" s="443"/>
      <c r="GH756" s="443"/>
      <c r="GI756" s="433"/>
      <c r="GJ756" s="386"/>
      <c r="GK756" s="430"/>
      <c r="GL756" s="658"/>
      <c r="GM756" s="655"/>
      <c r="GN756" s="713"/>
      <c r="GO756" s="433"/>
      <c r="GP756" s="386"/>
      <c r="GQ756" s="386"/>
      <c r="GR756" s="386"/>
      <c r="GS756" s="386"/>
      <c r="GT756" s="386"/>
      <c r="GU756" s="647"/>
      <c r="GV756" s="386"/>
      <c r="GW756" s="386"/>
      <c r="GX756" s="386"/>
      <c r="GY756" s="647"/>
      <c r="GZ756" s="386"/>
      <c r="HA756" s="386"/>
      <c r="HB756" s="386"/>
      <c r="HC756" s="647"/>
      <c r="HD756" s="386"/>
      <c r="HE756" s="386"/>
      <c r="HF756" s="386"/>
      <c r="HG756" s="647"/>
      <c r="HH756" s="386"/>
      <c r="HI756" s="714"/>
      <c r="HJ756" s="386"/>
      <c r="HK756" s="386"/>
      <c r="HL756" s="709"/>
      <c r="HM756" s="443"/>
      <c r="HN756" s="443"/>
      <c r="HO756" s="433"/>
      <c r="HP756" s="386"/>
      <c r="HQ756" s="430"/>
      <c r="HR756" s="658"/>
      <c r="HS756" s="655"/>
      <c r="HT756" s="713"/>
      <c r="HU756" s="433"/>
      <c r="HV756" s="386"/>
      <c r="HW756" s="386"/>
      <c r="HX756" s="386"/>
      <c r="HY756" s="386"/>
      <c r="HZ756" s="386"/>
      <c r="IA756" s="647"/>
      <c r="IB756" s="386"/>
      <c r="IC756" s="386"/>
      <c r="ID756" s="386"/>
      <c r="IE756" s="647"/>
      <c r="IF756" s="386"/>
      <c r="IG756" s="386"/>
      <c r="IH756" s="386"/>
      <c r="II756" s="647"/>
      <c r="IJ756" s="386"/>
      <c r="IK756" s="386"/>
      <c r="IL756" s="386"/>
      <c r="IM756" s="647"/>
      <c r="IN756" s="386"/>
      <c r="IO756" s="714"/>
      <c r="IP756" s="386"/>
      <c r="IQ756" s="386"/>
      <c r="IR756" s="709"/>
      <c r="IS756" s="443"/>
      <c r="IT756" s="443"/>
      <c r="IU756" s="433"/>
      <c r="IV756" s="386"/>
    </row>
    <row r="757" spans="1:256" s="715" customFormat="1" ht="69" customHeight="1" outlineLevel="1">
      <c r="A757" s="339" t="s">
        <v>2645</v>
      </c>
      <c r="B757" s="649" t="s">
        <v>2600</v>
      </c>
      <c r="C757" s="692" t="s">
        <v>2612</v>
      </c>
      <c r="D757" s="693" t="s">
        <v>2503</v>
      </c>
      <c r="E757" s="644" t="s">
        <v>1888</v>
      </c>
      <c r="F757" s="316">
        <v>168</v>
      </c>
      <c r="G757" s="316" t="s">
        <v>2644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22</v>
      </c>
      <c r="Z757" s="316">
        <v>29401000000</v>
      </c>
      <c r="AA757" s="651" t="s">
        <v>50</v>
      </c>
      <c r="AB757" s="695">
        <v>394</v>
      </c>
      <c r="AC757" s="653">
        <v>42491</v>
      </c>
      <c r="AD757" s="653">
        <v>42491</v>
      </c>
      <c r="AE757" s="347">
        <v>42705</v>
      </c>
      <c r="AF757" s="654" t="s">
        <v>2626</v>
      </c>
      <c r="AG757" s="316" t="s">
        <v>1627</v>
      </c>
      <c r="AH757" s="712" t="s">
        <v>2652</v>
      </c>
      <c r="AI757" s="655"/>
      <c r="AJ757" s="713"/>
      <c r="AK757" s="433"/>
      <c r="AL757" s="386"/>
      <c r="AM757" s="386"/>
      <c r="AN757" s="386"/>
      <c r="AO757" s="386"/>
      <c r="AP757" s="386"/>
      <c r="AQ757" s="647"/>
      <c r="AR757" s="386"/>
      <c r="AS757" s="386"/>
      <c r="AT757" s="386"/>
      <c r="AU757" s="647"/>
      <c r="AV757" s="386"/>
      <c r="AW757" s="386"/>
      <c r="AX757" s="386"/>
      <c r="AY757" s="647"/>
      <c r="AZ757" s="386"/>
      <c r="BA757" s="386"/>
      <c r="BB757" s="386"/>
      <c r="BC757" s="647"/>
      <c r="BD757" s="386"/>
      <c r="BE757" s="714"/>
      <c r="BF757" s="386"/>
      <c r="BG757" s="386"/>
      <c r="BH757" s="709"/>
      <c r="BI757" s="443"/>
      <c r="BJ757" s="443"/>
      <c r="BK757" s="433"/>
      <c r="BL757" s="386"/>
      <c r="BM757" s="430"/>
      <c r="BN757" s="658"/>
      <c r="BO757" s="655"/>
      <c r="BP757" s="713"/>
      <c r="BQ757" s="433"/>
      <c r="BR757" s="386"/>
      <c r="BS757" s="386"/>
      <c r="BT757" s="386"/>
      <c r="BU757" s="386"/>
      <c r="BV757" s="386"/>
      <c r="BW757" s="647"/>
      <c r="BX757" s="386"/>
      <c r="BY757" s="386"/>
      <c r="BZ757" s="386"/>
      <c r="CA757" s="647"/>
      <c r="CB757" s="386"/>
      <c r="CC757" s="386"/>
      <c r="CD757" s="386"/>
      <c r="CE757" s="647"/>
      <c r="CF757" s="386"/>
      <c r="CG757" s="386"/>
      <c r="CH757" s="386"/>
      <c r="CI757" s="647"/>
      <c r="CJ757" s="386"/>
      <c r="CK757" s="714"/>
      <c r="CL757" s="386"/>
      <c r="CM757" s="386"/>
      <c r="CN757" s="709"/>
      <c r="CO757" s="443"/>
      <c r="CP757" s="443"/>
      <c r="CQ757" s="433"/>
      <c r="CR757" s="386"/>
      <c r="CS757" s="430"/>
      <c r="CT757" s="658"/>
      <c r="CU757" s="655"/>
      <c r="CV757" s="713"/>
      <c r="CW757" s="433"/>
      <c r="CX757" s="386"/>
      <c r="CY757" s="386"/>
      <c r="CZ757" s="386"/>
      <c r="DA757" s="386"/>
      <c r="DB757" s="386"/>
      <c r="DC757" s="647"/>
      <c r="DD757" s="386"/>
      <c r="DE757" s="386"/>
      <c r="DF757" s="386"/>
      <c r="DG757" s="647"/>
      <c r="DH757" s="386"/>
      <c r="DI757" s="386"/>
      <c r="DJ757" s="386"/>
      <c r="DK757" s="647"/>
      <c r="DL757" s="386"/>
      <c r="DM757" s="386"/>
      <c r="DN757" s="386"/>
      <c r="DO757" s="647"/>
      <c r="DP757" s="386"/>
      <c r="DQ757" s="714"/>
      <c r="DR757" s="386"/>
      <c r="DS757" s="386"/>
      <c r="DT757" s="709"/>
      <c r="DU757" s="443"/>
      <c r="DV757" s="443"/>
      <c r="DW757" s="433"/>
      <c r="DX757" s="386"/>
      <c r="DY757" s="430"/>
      <c r="DZ757" s="658"/>
      <c r="EA757" s="655"/>
      <c r="EB757" s="713"/>
      <c r="EC757" s="433"/>
      <c r="ED757" s="386"/>
      <c r="EE757" s="386"/>
      <c r="EF757" s="386"/>
      <c r="EG757" s="386"/>
      <c r="EH757" s="386"/>
      <c r="EI757" s="647"/>
      <c r="EJ757" s="386"/>
      <c r="EK757" s="386"/>
      <c r="EL757" s="386"/>
      <c r="EM757" s="647"/>
      <c r="EN757" s="386"/>
      <c r="EO757" s="386"/>
      <c r="EP757" s="386"/>
      <c r="EQ757" s="647"/>
      <c r="ER757" s="386"/>
      <c r="ES757" s="386"/>
      <c r="ET757" s="386"/>
      <c r="EU757" s="647"/>
      <c r="EV757" s="386"/>
      <c r="EW757" s="714"/>
      <c r="EX757" s="386"/>
      <c r="EY757" s="386"/>
      <c r="EZ757" s="709"/>
      <c r="FA757" s="443"/>
      <c r="FB757" s="443"/>
      <c r="FC757" s="433"/>
      <c r="FD757" s="386"/>
      <c r="FE757" s="430"/>
      <c r="FF757" s="658"/>
      <c r="FG757" s="655"/>
      <c r="FH757" s="713"/>
      <c r="FI757" s="433"/>
      <c r="FJ757" s="386"/>
      <c r="FK757" s="386"/>
      <c r="FL757" s="386"/>
      <c r="FM757" s="386"/>
      <c r="FN757" s="386"/>
      <c r="FO757" s="647"/>
      <c r="FP757" s="386"/>
      <c r="FQ757" s="386"/>
      <c r="FR757" s="386"/>
      <c r="FS757" s="647"/>
      <c r="FT757" s="386"/>
      <c r="FU757" s="386"/>
      <c r="FV757" s="386"/>
      <c r="FW757" s="647"/>
      <c r="FX757" s="386"/>
      <c r="FY757" s="386"/>
      <c r="FZ757" s="386"/>
      <c r="GA757" s="647"/>
      <c r="GB757" s="386"/>
      <c r="GC757" s="714"/>
      <c r="GD757" s="386"/>
      <c r="GE757" s="386"/>
      <c r="GF757" s="709"/>
      <c r="GG757" s="443"/>
      <c r="GH757" s="443"/>
      <c r="GI757" s="433"/>
      <c r="GJ757" s="386"/>
      <c r="GK757" s="430"/>
      <c r="GL757" s="658"/>
      <c r="GM757" s="655"/>
      <c r="GN757" s="713"/>
      <c r="GO757" s="433"/>
      <c r="GP757" s="386"/>
      <c r="GQ757" s="386"/>
      <c r="GR757" s="386"/>
      <c r="GS757" s="386"/>
      <c r="GT757" s="386"/>
      <c r="GU757" s="647"/>
      <c r="GV757" s="386"/>
      <c r="GW757" s="386"/>
      <c r="GX757" s="386"/>
      <c r="GY757" s="647"/>
      <c r="GZ757" s="386"/>
      <c r="HA757" s="386"/>
      <c r="HB757" s="386"/>
      <c r="HC757" s="647"/>
      <c r="HD757" s="386"/>
      <c r="HE757" s="386"/>
      <c r="HF757" s="386"/>
      <c r="HG757" s="647"/>
      <c r="HH757" s="386"/>
      <c r="HI757" s="714"/>
      <c r="HJ757" s="386"/>
      <c r="HK757" s="386"/>
      <c r="HL757" s="709"/>
      <c r="HM757" s="443"/>
      <c r="HN757" s="443"/>
      <c r="HO757" s="433"/>
      <c r="HP757" s="386"/>
      <c r="HQ757" s="430"/>
      <c r="HR757" s="658"/>
      <c r="HS757" s="655"/>
      <c r="HT757" s="713"/>
      <c r="HU757" s="433"/>
      <c r="HV757" s="386"/>
      <c r="HW757" s="386"/>
      <c r="HX757" s="386"/>
      <c r="HY757" s="386"/>
      <c r="HZ757" s="386"/>
      <c r="IA757" s="647"/>
      <c r="IB757" s="386"/>
      <c r="IC757" s="386"/>
      <c r="ID757" s="386"/>
      <c r="IE757" s="647"/>
      <c r="IF757" s="386"/>
      <c r="IG757" s="386"/>
      <c r="IH757" s="386"/>
      <c r="II757" s="647"/>
      <c r="IJ757" s="386"/>
      <c r="IK757" s="386"/>
      <c r="IL757" s="386"/>
      <c r="IM757" s="647"/>
      <c r="IN757" s="386"/>
      <c r="IO757" s="714"/>
      <c r="IP757" s="386"/>
      <c r="IQ757" s="386"/>
      <c r="IR757" s="709"/>
      <c r="IS757" s="443"/>
      <c r="IT757" s="443"/>
      <c r="IU757" s="433"/>
      <c r="IV757" s="386"/>
    </row>
    <row r="758" spans="1:34" s="1" customFormat="1" ht="19.5">
      <c r="A758" s="30" t="s">
        <v>1483</v>
      </c>
      <c r="B758" s="31"/>
      <c r="C758" s="30"/>
      <c r="D758" s="186" t="s">
        <v>1484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34"/>
      <c r="Y758" s="552">
        <v>0</v>
      </c>
      <c r="Z758" s="62"/>
      <c r="AA758" s="62"/>
      <c r="AB758" s="276">
        <f t="shared" si="15"/>
        <v>0</v>
      </c>
      <c r="AC758" s="36"/>
      <c r="AD758" s="37"/>
      <c r="AE758" s="37"/>
      <c r="AF758" s="35"/>
      <c r="AG758" s="35"/>
      <c r="AH758" s="327"/>
    </row>
    <row r="759" spans="1:34" s="1" customFormat="1" ht="18.75">
      <c r="A759" s="38" t="s">
        <v>1485</v>
      </c>
      <c r="B759" s="66"/>
      <c r="C759" s="38"/>
      <c r="D759" s="190"/>
      <c r="E759" s="49"/>
      <c r="F759" s="38"/>
      <c r="G759" s="38"/>
      <c r="H759" s="42"/>
      <c r="I759" s="42"/>
      <c r="J759" s="42"/>
      <c r="K759" s="225"/>
      <c r="L759" s="42"/>
      <c r="M759" s="42"/>
      <c r="N759" s="42"/>
      <c r="O759" s="225"/>
      <c r="P759" s="42"/>
      <c r="Q759" s="42"/>
      <c r="R759" s="42"/>
      <c r="S759" s="225"/>
      <c r="T759" s="42"/>
      <c r="U759" s="42"/>
      <c r="V759" s="42"/>
      <c r="W759" s="225"/>
      <c r="X759" s="43"/>
      <c r="Y759" s="553"/>
      <c r="Z759" s="44"/>
      <c r="AA759" s="44"/>
      <c r="AB759" s="267">
        <f t="shared" si="15"/>
        <v>0</v>
      </c>
      <c r="AC759" s="65"/>
      <c r="AD759" s="45"/>
      <c r="AE759" s="45"/>
      <c r="AF759" s="44"/>
      <c r="AG759" s="44"/>
      <c r="AH759" s="63"/>
    </row>
    <row r="760" spans="1:34" s="128" customFormat="1" ht="19.5">
      <c r="A760" s="30" t="s">
        <v>1487</v>
      </c>
      <c r="B760" s="31"/>
      <c r="C760" s="30"/>
      <c r="D760" s="186" t="s">
        <v>1488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127">
        <v>0</v>
      </c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9.5">
      <c r="A761" s="30" t="s">
        <v>1489</v>
      </c>
      <c r="B761" s="31"/>
      <c r="C761" s="30"/>
      <c r="D761" s="186" t="s">
        <v>1490</v>
      </c>
      <c r="E761" s="32"/>
      <c r="F761" s="30"/>
      <c r="G761" s="30"/>
      <c r="H761" s="33"/>
      <c r="I761" s="33"/>
      <c r="J761" s="33"/>
      <c r="K761" s="226">
        <v>0</v>
      </c>
      <c r="L761" s="33"/>
      <c r="M761" s="33"/>
      <c r="N761" s="33"/>
      <c r="O761" s="226">
        <v>0</v>
      </c>
      <c r="P761" s="33"/>
      <c r="Q761" s="33"/>
      <c r="R761" s="33"/>
      <c r="S761" s="226">
        <v>0</v>
      </c>
      <c r="T761" s="33"/>
      <c r="U761" s="33"/>
      <c r="V761" s="33"/>
      <c r="W761" s="226">
        <v>0</v>
      </c>
      <c r="X761" s="127">
        <v>0</v>
      </c>
      <c r="Y761" s="552">
        <v>0</v>
      </c>
      <c r="Z761" s="62">
        <v>29401000000</v>
      </c>
      <c r="AA761" s="62" t="s">
        <v>50</v>
      </c>
      <c r="AB761" s="275">
        <f>SUM(AB762:AB769)</f>
        <v>7304.630000000001</v>
      </c>
      <c r="AC761" s="36"/>
      <c r="AD761" s="37"/>
      <c r="AE761" s="37"/>
      <c r="AF761" s="35"/>
      <c r="AG761" s="35"/>
      <c r="AH761" s="327"/>
    </row>
    <row r="762" spans="1:34" s="60" customFormat="1" ht="93.75">
      <c r="A762" s="50" t="s">
        <v>1491</v>
      </c>
      <c r="B762" s="39" t="s">
        <v>1486</v>
      </c>
      <c r="C762" s="39">
        <v>5050000</v>
      </c>
      <c r="D762" s="188" t="s">
        <v>1492</v>
      </c>
      <c r="E762" s="157" t="s">
        <v>1888</v>
      </c>
      <c r="F762" s="51" t="s">
        <v>549</v>
      </c>
      <c r="G762" s="51" t="s">
        <v>550</v>
      </c>
      <c r="H762" s="53">
        <v>0</v>
      </c>
      <c r="I762" s="53">
        <v>50</v>
      </c>
      <c r="J762" s="53">
        <v>50</v>
      </c>
      <c r="K762" s="53">
        <v>100</v>
      </c>
      <c r="L762" s="53">
        <v>50</v>
      </c>
      <c r="M762" s="53">
        <v>50</v>
      </c>
      <c r="N762" s="53">
        <v>50</v>
      </c>
      <c r="O762" s="53">
        <v>150</v>
      </c>
      <c r="P762" s="53">
        <v>50</v>
      </c>
      <c r="Q762" s="53">
        <v>0</v>
      </c>
      <c r="R762" s="53">
        <v>0</v>
      </c>
      <c r="S762" s="53">
        <v>50</v>
      </c>
      <c r="T762" s="53">
        <v>0</v>
      </c>
      <c r="U762" s="53">
        <v>0</v>
      </c>
      <c r="V762" s="53">
        <v>0</v>
      </c>
      <c r="W762" s="53">
        <v>0</v>
      </c>
      <c r="X762" s="54">
        <v>300</v>
      </c>
      <c r="Y762" s="553">
        <v>200</v>
      </c>
      <c r="Z762" s="55">
        <v>29401000000</v>
      </c>
      <c r="AA762" s="55" t="s">
        <v>50</v>
      </c>
      <c r="AB762" s="267">
        <f t="shared" si="15"/>
        <v>30</v>
      </c>
      <c r="AC762" s="56" t="s">
        <v>2024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18.75">
      <c r="A763" s="50" t="s">
        <v>1493</v>
      </c>
      <c r="B763" s="39" t="s">
        <v>1486</v>
      </c>
      <c r="C763" s="39">
        <v>5050000</v>
      </c>
      <c r="D763" s="188" t="s">
        <v>1494</v>
      </c>
      <c r="E763" s="157" t="s">
        <v>1495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3">
        <v>200</v>
      </c>
      <c r="Z763" s="55">
        <v>29401000000</v>
      </c>
      <c r="AA763" s="55" t="s">
        <v>50</v>
      </c>
      <c r="AB763" s="267">
        <f t="shared" si="15"/>
        <v>7080</v>
      </c>
      <c r="AC763" s="56">
        <v>17.7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93.75">
      <c r="A764" s="50" t="s">
        <v>1496</v>
      </c>
      <c r="B764" s="39" t="s">
        <v>1486</v>
      </c>
      <c r="C764" s="39">
        <v>5050000</v>
      </c>
      <c r="D764" s="188" t="s">
        <v>1497</v>
      </c>
      <c r="E764" s="157" t="s">
        <v>1888</v>
      </c>
      <c r="F764" s="50" t="s">
        <v>1000</v>
      </c>
      <c r="G764" s="50" t="s">
        <v>1001</v>
      </c>
      <c r="H764" s="53">
        <v>0</v>
      </c>
      <c r="I764" s="53">
        <v>600</v>
      </c>
      <c r="J764" s="53">
        <v>0</v>
      </c>
      <c r="K764" s="53">
        <v>600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4">
        <v>600</v>
      </c>
      <c r="Y764" s="553">
        <v>0</v>
      </c>
      <c r="Z764" s="55">
        <v>29401000000</v>
      </c>
      <c r="AA764" s="55" t="s">
        <v>50</v>
      </c>
      <c r="AB764" s="267">
        <f t="shared" si="15"/>
        <v>33.6</v>
      </c>
      <c r="AC764" s="56" t="s">
        <v>2118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60" customFormat="1" ht="93.75">
      <c r="A765" s="50" t="s">
        <v>1498</v>
      </c>
      <c r="B765" s="39" t="s">
        <v>1486</v>
      </c>
      <c r="C765" s="39">
        <v>5050000</v>
      </c>
      <c r="D765" s="188" t="s">
        <v>1499</v>
      </c>
      <c r="E765" s="157" t="s">
        <v>1888</v>
      </c>
      <c r="F765" s="50" t="s">
        <v>1000</v>
      </c>
      <c r="G765" s="50" t="s">
        <v>1001</v>
      </c>
      <c r="H765" s="53">
        <v>0</v>
      </c>
      <c r="I765" s="53">
        <v>2</v>
      </c>
      <c r="J765" s="53">
        <v>1</v>
      </c>
      <c r="K765" s="53">
        <v>3</v>
      </c>
      <c r="L765" s="53">
        <v>2</v>
      </c>
      <c r="M765" s="53">
        <v>2</v>
      </c>
      <c r="N765" s="53">
        <v>0</v>
      </c>
      <c r="O765" s="53">
        <v>4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7</v>
      </c>
      <c r="Y765" s="553">
        <v>10</v>
      </c>
      <c r="Z765" s="55">
        <v>29401000000</v>
      </c>
      <c r="AA765" s="55" t="s">
        <v>50</v>
      </c>
      <c r="AB765" s="267">
        <f t="shared" si="15"/>
        <v>4.93</v>
      </c>
      <c r="AC765" s="56" t="s">
        <v>2227</v>
      </c>
      <c r="AD765" s="57">
        <v>42005</v>
      </c>
      <c r="AE765" s="57">
        <v>42339</v>
      </c>
      <c r="AF765" s="58" t="s">
        <v>1891</v>
      </c>
      <c r="AG765" s="59" t="s">
        <v>1892</v>
      </c>
      <c r="AH765" s="58"/>
    </row>
    <row r="766" spans="1:34" s="60" customFormat="1" ht="93.75">
      <c r="A766" s="50" t="s">
        <v>1500</v>
      </c>
      <c r="B766" s="39" t="s">
        <v>1486</v>
      </c>
      <c r="C766" s="39">
        <v>5050000</v>
      </c>
      <c r="D766" s="188" t="s">
        <v>1501</v>
      </c>
      <c r="E766" s="157" t="s">
        <v>1888</v>
      </c>
      <c r="F766" s="50" t="s">
        <v>1000</v>
      </c>
      <c r="G766" s="50" t="s">
        <v>1001</v>
      </c>
      <c r="H766" s="53">
        <v>0</v>
      </c>
      <c r="I766" s="53">
        <v>0</v>
      </c>
      <c r="J766" s="53">
        <v>50</v>
      </c>
      <c r="K766" s="53">
        <v>50</v>
      </c>
      <c r="L766" s="53">
        <v>50</v>
      </c>
      <c r="M766" s="53">
        <v>50</v>
      </c>
      <c r="N766" s="53">
        <v>50</v>
      </c>
      <c r="O766" s="53">
        <v>150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200</v>
      </c>
      <c r="Y766" s="553">
        <v>200</v>
      </c>
      <c r="Z766" s="55">
        <v>29401000000</v>
      </c>
      <c r="AA766" s="55" t="s">
        <v>50</v>
      </c>
      <c r="AB766" s="267">
        <f t="shared" si="15"/>
        <v>115.99999999999999</v>
      </c>
      <c r="AC766" s="56" t="s">
        <v>2227</v>
      </c>
      <c r="AD766" s="57">
        <v>42005</v>
      </c>
      <c r="AE766" s="57">
        <v>42339</v>
      </c>
      <c r="AF766" s="58" t="s">
        <v>1891</v>
      </c>
      <c r="AG766" s="59" t="s">
        <v>1892</v>
      </c>
      <c r="AH766" s="58"/>
    </row>
    <row r="767" spans="1:34" s="60" customFormat="1" ht="37.5">
      <c r="A767" s="50" t="s">
        <v>1502</v>
      </c>
      <c r="B767" s="39" t="s">
        <v>1486</v>
      </c>
      <c r="C767" s="39">
        <v>5050000</v>
      </c>
      <c r="D767" s="195" t="s">
        <v>1503</v>
      </c>
      <c r="E767" s="52" t="s">
        <v>1888</v>
      </c>
      <c r="F767" s="51" t="s">
        <v>549</v>
      </c>
      <c r="G767" s="51" t="s">
        <v>550</v>
      </c>
      <c r="H767" s="53">
        <v>30</v>
      </c>
      <c r="I767" s="53">
        <v>0</v>
      </c>
      <c r="J767" s="53">
        <v>0</v>
      </c>
      <c r="K767" s="53">
        <v>30</v>
      </c>
      <c r="L767" s="53">
        <v>30</v>
      </c>
      <c r="M767" s="53">
        <v>0</v>
      </c>
      <c r="N767" s="53">
        <v>0</v>
      </c>
      <c r="O767" s="53">
        <v>30</v>
      </c>
      <c r="P767" s="53">
        <v>30</v>
      </c>
      <c r="Q767" s="53">
        <v>0</v>
      </c>
      <c r="R767" s="53">
        <v>0</v>
      </c>
      <c r="S767" s="53">
        <v>30</v>
      </c>
      <c r="T767" s="53">
        <v>30</v>
      </c>
      <c r="U767" s="53">
        <v>0</v>
      </c>
      <c r="V767" s="53">
        <v>0</v>
      </c>
      <c r="W767" s="53">
        <v>30</v>
      </c>
      <c r="X767" s="54">
        <v>120</v>
      </c>
      <c r="Y767" s="553">
        <v>0</v>
      </c>
      <c r="Z767" s="55">
        <v>29401000000</v>
      </c>
      <c r="AA767" s="55" t="s">
        <v>50</v>
      </c>
      <c r="AB767" s="267">
        <f t="shared" si="15"/>
        <v>9.6</v>
      </c>
      <c r="AC767" s="244">
        <v>0.08</v>
      </c>
      <c r="AD767" s="57">
        <v>42005</v>
      </c>
      <c r="AE767" s="57">
        <v>42339</v>
      </c>
      <c r="AF767" s="58" t="s">
        <v>1891</v>
      </c>
      <c r="AG767" s="59" t="s">
        <v>1892</v>
      </c>
      <c r="AH767" s="58"/>
    </row>
    <row r="768" spans="1:34" s="60" customFormat="1" ht="93.75">
      <c r="A768" s="50" t="s">
        <v>1504</v>
      </c>
      <c r="B768" s="39" t="s">
        <v>1486</v>
      </c>
      <c r="C768" s="39">
        <v>5050000</v>
      </c>
      <c r="D768" s="195" t="s">
        <v>1505</v>
      </c>
      <c r="E768" s="52" t="s">
        <v>1888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200</v>
      </c>
      <c r="K768" s="53">
        <v>200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200</v>
      </c>
      <c r="R768" s="53">
        <v>0</v>
      </c>
      <c r="S768" s="53">
        <v>200</v>
      </c>
      <c r="T768" s="53">
        <v>0</v>
      </c>
      <c r="U768" s="53">
        <v>0</v>
      </c>
      <c r="V768" s="53">
        <v>0</v>
      </c>
      <c r="W768" s="53">
        <v>0</v>
      </c>
      <c r="X768" s="54">
        <v>400</v>
      </c>
      <c r="Y768" s="553">
        <v>0</v>
      </c>
      <c r="Z768" s="55">
        <v>29401000000</v>
      </c>
      <c r="AA768" s="55" t="s">
        <v>50</v>
      </c>
      <c r="AB768" s="267">
        <f t="shared" si="15"/>
        <v>28.000000000000004</v>
      </c>
      <c r="AC768" s="56" t="s">
        <v>2014</v>
      </c>
      <c r="AD768" s="57">
        <v>42005</v>
      </c>
      <c r="AE768" s="57">
        <v>42339</v>
      </c>
      <c r="AF768" s="58" t="s">
        <v>1891</v>
      </c>
      <c r="AG768" s="59" t="s">
        <v>1892</v>
      </c>
      <c r="AH768" s="58"/>
    </row>
    <row r="769" spans="1:34" s="60" customFormat="1" ht="18.75">
      <c r="A769" s="50" t="s">
        <v>1506</v>
      </c>
      <c r="B769" s="39" t="s">
        <v>1486</v>
      </c>
      <c r="C769" s="39">
        <v>5050000</v>
      </c>
      <c r="D769" s="195" t="s">
        <v>1507</v>
      </c>
      <c r="E769" s="58" t="s">
        <v>1495</v>
      </c>
      <c r="F769" s="50" t="s">
        <v>1000</v>
      </c>
      <c r="G769" s="50" t="s">
        <v>1001</v>
      </c>
      <c r="H769" s="53">
        <v>50</v>
      </c>
      <c r="I769" s="53">
        <v>0</v>
      </c>
      <c r="J769" s="53">
        <v>0</v>
      </c>
      <c r="K769" s="53">
        <v>50</v>
      </c>
      <c r="L769" s="53">
        <v>0</v>
      </c>
      <c r="M769" s="53">
        <v>0</v>
      </c>
      <c r="N769" s="53">
        <v>0</v>
      </c>
      <c r="O769" s="53">
        <v>0</v>
      </c>
      <c r="P769" s="53">
        <v>50</v>
      </c>
      <c r="Q769" s="53">
        <v>0</v>
      </c>
      <c r="R769" s="53">
        <v>0</v>
      </c>
      <c r="S769" s="53">
        <v>50</v>
      </c>
      <c r="T769" s="53">
        <v>0</v>
      </c>
      <c r="U769" s="53">
        <v>0</v>
      </c>
      <c r="V769" s="53">
        <v>0</v>
      </c>
      <c r="W769" s="53">
        <v>0</v>
      </c>
      <c r="X769" s="54">
        <v>100</v>
      </c>
      <c r="Y769" s="553">
        <v>0</v>
      </c>
      <c r="Z769" s="55">
        <v>29401000000</v>
      </c>
      <c r="AA769" s="55" t="s">
        <v>50</v>
      </c>
      <c r="AB769" s="267">
        <f t="shared" si="15"/>
        <v>2.5</v>
      </c>
      <c r="AC769" s="244">
        <v>0.025</v>
      </c>
      <c r="AD769" s="57">
        <v>42005</v>
      </c>
      <c r="AE769" s="57">
        <v>42339</v>
      </c>
      <c r="AF769" s="58" t="s">
        <v>1891</v>
      </c>
      <c r="AG769" s="59" t="s">
        <v>1892</v>
      </c>
      <c r="AH769" s="58"/>
    </row>
    <row r="770" spans="1:34" s="1" customFormat="1" ht="18.75">
      <c r="A770" s="23" t="s">
        <v>1508</v>
      </c>
      <c r="B770" s="24"/>
      <c r="C770" s="23"/>
      <c r="D770" s="185" t="s">
        <v>1509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1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8.75">
      <c r="A771" s="38" t="s">
        <v>1510</v>
      </c>
      <c r="B771" s="66"/>
      <c r="C771" s="38"/>
      <c r="D771" s="190"/>
      <c r="E771" s="49"/>
      <c r="F771" s="38"/>
      <c r="G771" s="38"/>
      <c r="H771" s="42"/>
      <c r="I771" s="42"/>
      <c r="J771" s="42"/>
      <c r="K771" s="225">
        <v>0</v>
      </c>
      <c r="L771" s="42"/>
      <c r="M771" s="42"/>
      <c r="N771" s="42"/>
      <c r="O771" s="225">
        <v>0</v>
      </c>
      <c r="P771" s="42"/>
      <c r="Q771" s="42"/>
      <c r="R771" s="42"/>
      <c r="S771" s="225">
        <v>0</v>
      </c>
      <c r="T771" s="42"/>
      <c r="U771" s="42"/>
      <c r="V771" s="42"/>
      <c r="W771" s="225">
        <v>0</v>
      </c>
      <c r="X771" s="43">
        <v>0</v>
      </c>
      <c r="Y771" s="553">
        <v>0</v>
      </c>
      <c r="Z771" s="44"/>
      <c r="AA771" s="44"/>
      <c r="AB771" s="267">
        <f t="shared" si="15"/>
        <v>0</v>
      </c>
      <c r="AC771" s="65"/>
      <c r="AD771" s="45"/>
      <c r="AE771" s="45"/>
      <c r="AF771" s="44"/>
      <c r="AG771" s="44"/>
      <c r="AH771" s="63"/>
    </row>
    <row r="772" spans="1:34" s="1" customFormat="1" ht="18.75">
      <c r="A772" s="23" t="s">
        <v>1511</v>
      </c>
      <c r="B772" s="24"/>
      <c r="C772" s="23"/>
      <c r="D772" s="185" t="s">
        <v>1513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23" t="s">
        <v>1512</v>
      </c>
      <c r="B773" s="24"/>
      <c r="C773" s="23"/>
      <c r="D773" s="185" t="s">
        <v>1515</v>
      </c>
      <c r="E773" s="24"/>
      <c r="F773" s="24"/>
      <c r="G773" s="24"/>
      <c r="H773" s="25"/>
      <c r="I773" s="25"/>
      <c r="J773" s="25"/>
      <c r="K773" s="231">
        <v>0</v>
      </c>
      <c r="L773" s="25"/>
      <c r="M773" s="25"/>
      <c r="N773" s="25"/>
      <c r="O773" s="231">
        <v>0</v>
      </c>
      <c r="P773" s="25"/>
      <c r="Q773" s="25"/>
      <c r="R773" s="25"/>
      <c r="S773" s="231">
        <v>0</v>
      </c>
      <c r="T773" s="25"/>
      <c r="U773" s="25"/>
      <c r="V773" s="25"/>
      <c r="W773" s="231">
        <v>0</v>
      </c>
      <c r="X773" s="26"/>
      <c r="Y773" s="551">
        <v>0</v>
      </c>
      <c r="Z773" s="119"/>
      <c r="AA773" s="119"/>
      <c r="AB773" s="281">
        <f t="shared" si="15"/>
        <v>0</v>
      </c>
      <c r="AC773" s="28"/>
      <c r="AD773" s="29"/>
      <c r="AE773" s="29"/>
      <c r="AF773" s="27"/>
      <c r="AG773" s="27"/>
      <c r="AH773" s="326"/>
    </row>
    <row r="774" spans="1:34" s="1" customFormat="1" ht="19.5">
      <c r="A774" s="30" t="s">
        <v>1762</v>
      </c>
      <c r="B774" s="31"/>
      <c r="C774" s="30"/>
      <c r="D774" s="186" t="s">
        <v>1517</v>
      </c>
      <c r="E774" s="32"/>
      <c r="F774" s="30"/>
      <c r="G774" s="30"/>
      <c r="H774" s="33"/>
      <c r="I774" s="33"/>
      <c r="J774" s="33"/>
      <c r="K774" s="226">
        <v>0</v>
      </c>
      <c r="L774" s="33"/>
      <c r="M774" s="33"/>
      <c r="N774" s="33"/>
      <c r="O774" s="226">
        <v>0</v>
      </c>
      <c r="P774" s="33"/>
      <c r="Q774" s="33"/>
      <c r="R774" s="33"/>
      <c r="S774" s="226">
        <v>0</v>
      </c>
      <c r="T774" s="33"/>
      <c r="U774" s="33"/>
      <c r="V774" s="33"/>
      <c r="W774" s="226">
        <v>0</v>
      </c>
      <c r="X774" s="34">
        <v>0</v>
      </c>
      <c r="Y774" s="552">
        <v>0</v>
      </c>
      <c r="Z774" s="62"/>
      <c r="AA774" s="62"/>
      <c r="AB774" s="276">
        <f t="shared" si="15"/>
        <v>0</v>
      </c>
      <c r="AC774" s="36"/>
      <c r="AD774" s="37"/>
      <c r="AE774" s="37"/>
      <c r="AF774" s="35"/>
      <c r="AG774" s="35"/>
      <c r="AH774" s="327"/>
    </row>
    <row r="775" spans="1:34" s="1" customFormat="1" ht="37.5">
      <c r="A775" s="38" t="s">
        <v>1763</v>
      </c>
      <c r="B775" s="66"/>
      <c r="C775" s="38"/>
      <c r="D775" s="190" t="s">
        <v>1518</v>
      </c>
      <c r="E775" s="49"/>
      <c r="F775" s="38"/>
      <c r="G775" s="38"/>
      <c r="H775" s="42">
        <v>0</v>
      </c>
      <c r="I775" s="42">
        <v>0</v>
      </c>
      <c r="J775" s="42">
        <v>0</v>
      </c>
      <c r="K775" s="225">
        <v>0</v>
      </c>
      <c r="L775" s="42">
        <v>0</v>
      </c>
      <c r="M775" s="42">
        <v>0</v>
      </c>
      <c r="N775" s="42">
        <v>0</v>
      </c>
      <c r="O775" s="225">
        <v>0</v>
      </c>
      <c r="P775" s="42">
        <v>0</v>
      </c>
      <c r="Q775" s="42">
        <v>0</v>
      </c>
      <c r="R775" s="42">
        <v>0</v>
      </c>
      <c r="S775" s="225">
        <v>0</v>
      </c>
      <c r="T775" s="42">
        <v>0</v>
      </c>
      <c r="U775" s="42">
        <v>0</v>
      </c>
      <c r="V775" s="42">
        <v>0</v>
      </c>
      <c r="W775" s="225">
        <v>0</v>
      </c>
      <c r="X775" s="43">
        <v>0</v>
      </c>
      <c r="Y775" s="553">
        <v>0</v>
      </c>
      <c r="Z775" s="44"/>
      <c r="AA775" s="44"/>
      <c r="AB775" s="267">
        <f t="shared" si="15"/>
        <v>0</v>
      </c>
      <c r="AC775" s="65"/>
      <c r="AD775" s="45"/>
      <c r="AE775" s="45"/>
      <c r="AF775" s="44"/>
      <c r="AG775" s="44"/>
      <c r="AH775" s="63"/>
    </row>
    <row r="776" spans="1:35" s="319" customFormat="1" ht="48" customHeight="1">
      <c r="A776" s="304" t="s">
        <v>2432</v>
      </c>
      <c r="B776" s="306" t="s">
        <v>2433</v>
      </c>
      <c r="C776" s="304" t="s">
        <v>2434</v>
      </c>
      <c r="D776" s="318" t="s">
        <v>2435</v>
      </c>
      <c r="E776" s="305" t="s">
        <v>1888</v>
      </c>
      <c r="F776" s="306" t="s">
        <v>1547</v>
      </c>
      <c r="G776" s="306" t="s">
        <v>1949</v>
      </c>
      <c r="H776" s="307">
        <v>0</v>
      </c>
      <c r="I776" s="307">
        <v>0</v>
      </c>
      <c r="J776" s="307">
        <v>0</v>
      </c>
      <c r="K776" s="308">
        <v>0</v>
      </c>
      <c r="L776" s="307">
        <v>0</v>
      </c>
      <c r="M776" s="307">
        <v>1</v>
      </c>
      <c r="N776" s="307">
        <v>0</v>
      </c>
      <c r="O776" s="308">
        <v>1</v>
      </c>
      <c r="P776" s="307">
        <v>0</v>
      </c>
      <c r="Q776" s="307">
        <v>0</v>
      </c>
      <c r="R776" s="307">
        <v>0</v>
      </c>
      <c r="S776" s="309">
        <v>0</v>
      </c>
      <c r="T776" s="307">
        <v>0</v>
      </c>
      <c r="U776" s="307">
        <v>0</v>
      </c>
      <c r="V776" s="307">
        <v>0</v>
      </c>
      <c r="W776" s="309">
        <v>0</v>
      </c>
      <c r="X776" s="310">
        <v>1</v>
      </c>
      <c r="Y776" s="554">
        <v>0</v>
      </c>
      <c r="Z776" s="311">
        <v>29401000000</v>
      </c>
      <c r="AA776" s="312" t="s">
        <v>50</v>
      </c>
      <c r="AB776" s="313">
        <v>851.067</v>
      </c>
      <c r="AC776" s="314">
        <v>42125</v>
      </c>
      <c r="AD776" s="314">
        <v>42125</v>
      </c>
      <c r="AE776" s="315">
        <v>42156</v>
      </c>
      <c r="AF776" s="360" t="s">
        <v>1893</v>
      </c>
      <c r="AG776" s="317" t="s">
        <v>1627</v>
      </c>
      <c r="AH776" s="69" t="s">
        <v>2436</v>
      </c>
      <c r="AI776" s="361"/>
    </row>
    <row r="777" spans="1:34" s="471" customFormat="1" ht="66" customHeight="1">
      <c r="A777" s="339" t="s">
        <v>2512</v>
      </c>
      <c r="B777" s="339" t="s">
        <v>2433</v>
      </c>
      <c r="C777" s="316">
        <v>9314105</v>
      </c>
      <c r="D777" s="468" t="s">
        <v>2510</v>
      </c>
      <c r="E777" s="305" t="s">
        <v>1888</v>
      </c>
      <c r="F777" s="306" t="s">
        <v>1547</v>
      </c>
      <c r="G777" s="306" t="s">
        <v>1949</v>
      </c>
      <c r="H777" s="317">
        <v>0</v>
      </c>
      <c r="I777" s="317">
        <v>0</v>
      </c>
      <c r="J777" s="317">
        <v>0</v>
      </c>
      <c r="K777" s="477">
        <f>SUM(H777:J777)</f>
        <v>0</v>
      </c>
      <c r="L777" s="316">
        <v>0</v>
      </c>
      <c r="M777" s="316">
        <v>0</v>
      </c>
      <c r="N777" s="316">
        <v>0</v>
      </c>
      <c r="O777" s="477">
        <v>0</v>
      </c>
      <c r="P777" s="316">
        <v>0</v>
      </c>
      <c r="Q777" s="316">
        <v>0</v>
      </c>
      <c r="R777" s="316">
        <v>0</v>
      </c>
      <c r="S777" s="477">
        <f>SUM(P777:R777)</f>
        <v>0</v>
      </c>
      <c r="T777" s="469">
        <v>1</v>
      </c>
      <c r="U777" s="316">
        <v>0</v>
      </c>
      <c r="V777" s="316">
        <v>0</v>
      </c>
      <c r="W777" s="477">
        <f>SUM(T777:V777)</f>
        <v>1</v>
      </c>
      <c r="X777" s="312">
        <f>K777+O777+S777+W777</f>
        <v>1</v>
      </c>
      <c r="Y777" s="568"/>
      <c r="Z777" s="316">
        <v>29401000000</v>
      </c>
      <c r="AA777" s="312" t="s">
        <v>50</v>
      </c>
      <c r="AB777" s="469">
        <v>112.197</v>
      </c>
      <c r="AC777" s="470" t="s">
        <v>2511</v>
      </c>
      <c r="AD777" s="470" t="s">
        <v>2511</v>
      </c>
      <c r="AE777" s="470" t="s">
        <v>2511</v>
      </c>
      <c r="AF777" s="360" t="s">
        <v>1893</v>
      </c>
      <c r="AG777" s="317" t="s">
        <v>1627</v>
      </c>
      <c r="AH777" s="69" t="s">
        <v>2517</v>
      </c>
    </row>
    <row r="778" spans="1:34" s="472" customFormat="1" ht="56.25" customHeight="1">
      <c r="A778" s="339" t="s">
        <v>2514</v>
      </c>
      <c r="B778" s="339" t="s">
        <v>2433</v>
      </c>
      <c r="C778" s="316">
        <v>9314105</v>
      </c>
      <c r="D778" s="468" t="s">
        <v>2513</v>
      </c>
      <c r="E778" s="305" t="s">
        <v>1888</v>
      </c>
      <c r="F778" s="306" t="s">
        <v>1547</v>
      </c>
      <c r="G778" s="306" t="s">
        <v>1949</v>
      </c>
      <c r="H778" s="317">
        <v>0</v>
      </c>
      <c r="I778" s="317">
        <v>0</v>
      </c>
      <c r="J778" s="317">
        <v>0</v>
      </c>
      <c r="K778" s="477">
        <f>SUM(H778:J778)</f>
        <v>0</v>
      </c>
      <c r="L778" s="316">
        <v>0</v>
      </c>
      <c r="M778" s="316">
        <v>0</v>
      </c>
      <c r="N778" s="316">
        <v>0</v>
      </c>
      <c r="O778" s="477">
        <v>0</v>
      </c>
      <c r="P778" s="316">
        <v>0</v>
      </c>
      <c r="Q778" s="316">
        <v>0</v>
      </c>
      <c r="R778" s="316">
        <v>0</v>
      </c>
      <c r="S778" s="477">
        <f>SUM(P778:R778)</f>
        <v>0</v>
      </c>
      <c r="T778" s="469">
        <v>1</v>
      </c>
      <c r="U778" s="316">
        <v>0</v>
      </c>
      <c r="V778" s="316">
        <v>0</v>
      </c>
      <c r="W778" s="477">
        <f>SUM(T778:V778)</f>
        <v>1</v>
      </c>
      <c r="X778" s="312">
        <f>K778+O778+S778+W778</f>
        <v>1</v>
      </c>
      <c r="Y778" s="568"/>
      <c r="Z778" s="316">
        <v>29401000000</v>
      </c>
      <c r="AA778" s="312" t="s">
        <v>50</v>
      </c>
      <c r="AB778" s="469">
        <v>150.439</v>
      </c>
      <c r="AC778" s="470" t="s">
        <v>2511</v>
      </c>
      <c r="AD778" s="470" t="s">
        <v>2511</v>
      </c>
      <c r="AE778" s="470" t="s">
        <v>2511</v>
      </c>
      <c r="AF778" s="360" t="s">
        <v>1893</v>
      </c>
      <c r="AG778" s="317" t="s">
        <v>1627</v>
      </c>
      <c r="AH778" s="69" t="s">
        <v>2517</v>
      </c>
    </row>
    <row r="779" spans="1:35" s="476" customFormat="1" ht="243.75">
      <c r="A779" s="339" t="s">
        <v>2516</v>
      </c>
      <c r="B779" s="473" t="s">
        <v>2433</v>
      </c>
      <c r="C779" s="317">
        <v>9314105</v>
      </c>
      <c r="D779" s="468" t="s">
        <v>2515</v>
      </c>
      <c r="E779" s="305" t="s">
        <v>1888</v>
      </c>
      <c r="F779" s="306" t="s">
        <v>1547</v>
      </c>
      <c r="G779" s="306" t="s">
        <v>1949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9"/>
      <c r="Z779" s="317">
        <v>29401000000</v>
      </c>
      <c r="AA779" s="312" t="s">
        <v>50</v>
      </c>
      <c r="AB779" s="474">
        <v>198.606</v>
      </c>
      <c r="AC779" s="470" t="s">
        <v>2511</v>
      </c>
      <c r="AD779" s="470" t="s">
        <v>2511</v>
      </c>
      <c r="AE779" s="470" t="s">
        <v>2511</v>
      </c>
      <c r="AF779" s="360" t="s">
        <v>1893</v>
      </c>
      <c r="AG779" s="317" t="s">
        <v>1627</v>
      </c>
      <c r="AH779" s="69" t="s">
        <v>2517</v>
      </c>
      <c r="AI779" s="475"/>
    </row>
    <row r="780" spans="1:256" s="691" customFormat="1" ht="66.75" customHeight="1">
      <c r="A780" s="672" t="s">
        <v>2621</v>
      </c>
      <c r="B780" s="673" t="s">
        <v>2622</v>
      </c>
      <c r="C780" s="673" t="s">
        <v>2623</v>
      </c>
      <c r="D780" s="486" t="s">
        <v>2624</v>
      </c>
      <c r="E780" s="674" t="s">
        <v>1888</v>
      </c>
      <c r="F780" s="672"/>
      <c r="G780" s="312" t="s">
        <v>1949</v>
      </c>
      <c r="H780" s="343">
        <v>0</v>
      </c>
      <c r="I780" s="342" t="s">
        <v>2565</v>
      </c>
      <c r="J780" s="342" t="s">
        <v>2565</v>
      </c>
      <c r="K780" s="669" t="s">
        <v>2565</v>
      </c>
      <c r="L780" s="342" t="s">
        <v>2565</v>
      </c>
      <c r="M780" s="342" t="s">
        <v>2565</v>
      </c>
      <c r="N780" s="342" t="s">
        <v>2565</v>
      </c>
      <c r="O780" s="669" t="str">
        <f>N780</f>
        <v>0</v>
      </c>
      <c r="P780" s="342" t="s">
        <v>2565</v>
      </c>
      <c r="Q780" s="339" t="s">
        <v>2565</v>
      </c>
      <c r="R780" s="339" t="s">
        <v>2565</v>
      </c>
      <c r="S780" s="670">
        <f>R780+Q780+P780</f>
        <v>0</v>
      </c>
      <c r="T780" s="339" t="s">
        <v>2565</v>
      </c>
      <c r="U780" s="339" t="s">
        <v>2565</v>
      </c>
      <c r="V780" s="339" t="s">
        <v>2565</v>
      </c>
      <c r="W780" s="670">
        <f>T780+U780+V780</f>
        <v>0</v>
      </c>
      <c r="X780" s="463">
        <f>K780+O780+S780+W780</f>
        <v>0</v>
      </c>
      <c r="Y780" s="368">
        <v>1</v>
      </c>
      <c r="Z780" s="348">
        <v>29401000000</v>
      </c>
      <c r="AA780" s="649" t="s">
        <v>50</v>
      </c>
      <c r="AB780" s="671">
        <v>1049.16</v>
      </c>
      <c r="AC780" s="675">
        <v>42485</v>
      </c>
      <c r="AD780" s="459">
        <v>42485</v>
      </c>
      <c r="AE780" s="347">
        <v>42735</v>
      </c>
      <c r="AF780" s="654" t="s">
        <v>2500</v>
      </c>
      <c r="AG780" s="348" t="s">
        <v>1627</v>
      </c>
      <c r="AH780" s="676" t="s">
        <v>2627</v>
      </c>
      <c r="AI780" s="676"/>
      <c r="AJ780" s="677"/>
      <c r="AK780" s="678"/>
      <c r="AL780" s="679"/>
      <c r="AM780" s="680"/>
      <c r="AN780" s="681"/>
      <c r="AO780" s="682"/>
      <c r="AP780" s="682"/>
      <c r="AQ780" s="683"/>
      <c r="AR780" s="682"/>
      <c r="AS780" s="682"/>
      <c r="AT780" s="682"/>
      <c r="AU780" s="683"/>
      <c r="AV780" s="682"/>
      <c r="AW780" s="679"/>
      <c r="AX780" s="679"/>
      <c r="AY780" s="684"/>
      <c r="AZ780" s="679"/>
      <c r="BA780" s="679"/>
      <c r="BB780" s="679"/>
      <c r="BC780" s="684"/>
      <c r="BD780" s="685"/>
      <c r="BE780" s="686"/>
      <c r="BF780" s="687"/>
      <c r="BG780" s="676"/>
      <c r="BH780" s="688"/>
      <c r="BI780" s="689"/>
      <c r="BJ780" s="690"/>
      <c r="BK780" s="687"/>
      <c r="BL780" s="687"/>
      <c r="BM780" s="679"/>
      <c r="BN780" s="676"/>
      <c r="BO780" s="676"/>
      <c r="BP780" s="677"/>
      <c r="BQ780" s="678"/>
      <c r="BR780" s="679"/>
      <c r="BS780" s="680"/>
      <c r="BT780" s="681"/>
      <c r="BU780" s="682"/>
      <c r="BV780" s="682"/>
      <c r="BW780" s="683"/>
      <c r="BX780" s="682"/>
      <c r="BY780" s="682"/>
      <c r="BZ780" s="682"/>
      <c r="CA780" s="683"/>
      <c r="CB780" s="682"/>
      <c r="CC780" s="679"/>
      <c r="CD780" s="679"/>
      <c r="CE780" s="684"/>
      <c r="CF780" s="679"/>
      <c r="CG780" s="679"/>
      <c r="CH780" s="679"/>
      <c r="CI780" s="684"/>
      <c r="CJ780" s="685"/>
      <c r="CK780" s="686"/>
      <c r="CL780" s="687"/>
      <c r="CM780" s="676"/>
      <c r="CN780" s="688"/>
      <c r="CO780" s="689"/>
      <c r="CP780" s="690"/>
      <c r="CQ780" s="687"/>
      <c r="CR780" s="687"/>
      <c r="CS780" s="679"/>
      <c r="CT780" s="676"/>
      <c r="CU780" s="676"/>
      <c r="CV780" s="677"/>
      <c r="CW780" s="678"/>
      <c r="CX780" s="679"/>
      <c r="CY780" s="680"/>
      <c r="CZ780" s="681"/>
      <c r="DA780" s="682"/>
      <c r="DB780" s="682"/>
      <c r="DC780" s="683"/>
      <c r="DD780" s="682"/>
      <c r="DE780" s="682"/>
      <c r="DF780" s="682"/>
      <c r="DG780" s="683"/>
      <c r="DH780" s="682"/>
      <c r="DI780" s="679"/>
      <c r="DJ780" s="679"/>
      <c r="DK780" s="684"/>
      <c r="DL780" s="679"/>
      <c r="DM780" s="679"/>
      <c r="DN780" s="679"/>
      <c r="DO780" s="684"/>
      <c r="DP780" s="685"/>
      <c r="DQ780" s="686"/>
      <c r="DR780" s="687"/>
      <c r="DS780" s="676"/>
      <c r="DT780" s="688"/>
      <c r="DU780" s="689"/>
      <c r="DV780" s="690"/>
      <c r="DW780" s="687"/>
      <c r="DX780" s="687"/>
      <c r="DY780" s="679"/>
      <c r="DZ780" s="676"/>
      <c r="EA780" s="676"/>
      <c r="EB780" s="677"/>
      <c r="EC780" s="678"/>
      <c r="ED780" s="679"/>
      <c r="EE780" s="680"/>
      <c r="EF780" s="681"/>
      <c r="EG780" s="682"/>
      <c r="EH780" s="682"/>
      <c r="EI780" s="683"/>
      <c r="EJ780" s="682"/>
      <c r="EK780" s="682"/>
      <c r="EL780" s="682"/>
      <c r="EM780" s="683"/>
      <c r="EN780" s="682"/>
      <c r="EO780" s="679"/>
      <c r="EP780" s="679"/>
      <c r="EQ780" s="684"/>
      <c r="ER780" s="679"/>
      <c r="ES780" s="679"/>
      <c r="ET780" s="679"/>
      <c r="EU780" s="684"/>
      <c r="EV780" s="685"/>
      <c r="EW780" s="686"/>
      <c r="EX780" s="687"/>
      <c r="EY780" s="676"/>
      <c r="EZ780" s="688"/>
      <c r="FA780" s="689"/>
      <c r="FB780" s="690"/>
      <c r="FC780" s="687"/>
      <c r="FD780" s="687"/>
      <c r="FE780" s="679"/>
      <c r="FF780" s="676"/>
      <c r="FG780" s="676"/>
      <c r="FH780" s="677"/>
      <c r="FI780" s="678"/>
      <c r="FJ780" s="679"/>
      <c r="FK780" s="680"/>
      <c r="FL780" s="681"/>
      <c r="FM780" s="682"/>
      <c r="FN780" s="682"/>
      <c r="FO780" s="683"/>
      <c r="FP780" s="682"/>
      <c r="FQ780" s="682"/>
      <c r="FR780" s="682"/>
      <c r="FS780" s="683"/>
      <c r="FT780" s="682"/>
      <c r="FU780" s="679"/>
      <c r="FV780" s="679"/>
      <c r="FW780" s="684"/>
      <c r="FX780" s="679"/>
      <c r="FY780" s="679"/>
      <c r="FZ780" s="679"/>
      <c r="GA780" s="684"/>
      <c r="GB780" s="685"/>
      <c r="GC780" s="686"/>
      <c r="GD780" s="687"/>
      <c r="GE780" s="676"/>
      <c r="GF780" s="688"/>
      <c r="GG780" s="689"/>
      <c r="GH780" s="690"/>
      <c r="GI780" s="687"/>
      <c r="GJ780" s="687"/>
      <c r="GK780" s="679"/>
      <c r="GL780" s="676"/>
      <c r="GM780" s="676"/>
      <c r="GN780" s="677"/>
      <c r="GO780" s="678"/>
      <c r="GP780" s="679"/>
      <c r="GQ780" s="680"/>
      <c r="GR780" s="681"/>
      <c r="GS780" s="682"/>
      <c r="GT780" s="682"/>
      <c r="GU780" s="683"/>
      <c r="GV780" s="682"/>
      <c r="GW780" s="682"/>
      <c r="GX780" s="682"/>
      <c r="GY780" s="683"/>
      <c r="GZ780" s="682"/>
      <c r="HA780" s="679"/>
      <c r="HB780" s="679"/>
      <c r="HC780" s="684"/>
      <c r="HD780" s="679"/>
      <c r="HE780" s="679"/>
      <c r="HF780" s="679"/>
      <c r="HG780" s="684"/>
      <c r="HH780" s="685"/>
      <c r="HI780" s="686"/>
      <c r="HJ780" s="687"/>
      <c r="HK780" s="676"/>
      <c r="HL780" s="688"/>
      <c r="HM780" s="689"/>
      <c r="HN780" s="690"/>
      <c r="HO780" s="687"/>
      <c r="HP780" s="687"/>
      <c r="HQ780" s="679"/>
      <c r="HR780" s="676"/>
      <c r="HS780" s="676"/>
      <c r="HT780" s="677"/>
      <c r="HU780" s="678"/>
      <c r="HV780" s="679"/>
      <c r="HW780" s="680"/>
      <c r="HX780" s="681"/>
      <c r="HY780" s="682"/>
      <c r="HZ780" s="682"/>
      <c r="IA780" s="683"/>
      <c r="IB780" s="682"/>
      <c r="IC780" s="682"/>
      <c r="ID780" s="682"/>
      <c r="IE780" s="683"/>
      <c r="IF780" s="682"/>
      <c r="IG780" s="679"/>
      <c r="IH780" s="679"/>
      <c r="II780" s="684"/>
      <c r="IJ780" s="679"/>
      <c r="IK780" s="679"/>
      <c r="IL780" s="679"/>
      <c r="IM780" s="684"/>
      <c r="IN780" s="685"/>
      <c r="IO780" s="686"/>
      <c r="IP780" s="687"/>
      <c r="IQ780" s="676"/>
      <c r="IR780" s="688"/>
      <c r="IS780" s="689"/>
      <c r="IT780" s="690"/>
      <c r="IU780" s="687"/>
      <c r="IV780" s="687"/>
    </row>
    <row r="781" spans="1:34" s="1" customFormat="1" ht="18.75">
      <c r="A781" s="38" t="s">
        <v>1764</v>
      </c>
      <c r="B781" s="66"/>
      <c r="C781" s="38"/>
      <c r="D781" s="190" t="s">
        <v>1519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3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1765</v>
      </c>
      <c r="B782" s="66"/>
      <c r="C782" s="38"/>
      <c r="D782" s="190" t="s">
        <v>1520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9.5">
      <c r="A783" s="30" t="s">
        <v>1766</v>
      </c>
      <c r="B783" s="31"/>
      <c r="C783" s="30"/>
      <c r="D783" s="186" t="s">
        <v>1522</v>
      </c>
      <c r="E783" s="32"/>
      <c r="F783" s="30"/>
      <c r="G783" s="30"/>
      <c r="H783" s="33"/>
      <c r="I783" s="33"/>
      <c r="J783" s="33"/>
      <c r="K783" s="226">
        <v>0</v>
      </c>
      <c r="L783" s="33"/>
      <c r="M783" s="33"/>
      <c r="N783" s="33"/>
      <c r="O783" s="226">
        <v>0</v>
      </c>
      <c r="P783" s="33"/>
      <c r="Q783" s="33"/>
      <c r="R783" s="33"/>
      <c r="S783" s="226">
        <v>0</v>
      </c>
      <c r="T783" s="33"/>
      <c r="U783" s="33"/>
      <c r="V783" s="33"/>
      <c r="W783" s="226">
        <v>0</v>
      </c>
      <c r="X783" s="34">
        <v>0</v>
      </c>
      <c r="Y783" s="552">
        <v>0</v>
      </c>
      <c r="Z783" s="129"/>
      <c r="AA783" s="129"/>
      <c r="AB783" s="276">
        <f t="shared" si="15"/>
        <v>0</v>
      </c>
      <c r="AC783" s="36"/>
      <c r="AD783" s="37"/>
      <c r="AE783" s="37"/>
      <c r="AF783" s="35"/>
      <c r="AG783" s="35"/>
      <c r="AH783" s="327"/>
    </row>
    <row r="784" spans="1:34" s="1" customFormat="1" ht="37.5">
      <c r="A784" s="38" t="s">
        <v>1767</v>
      </c>
      <c r="B784" s="66"/>
      <c r="C784" s="38"/>
      <c r="D784" s="190" t="s">
        <v>1523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1768</v>
      </c>
      <c r="B785" s="66"/>
      <c r="C785" s="38"/>
      <c r="D785" s="190" t="s">
        <v>1524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1769</v>
      </c>
      <c r="B786" s="66"/>
      <c r="C786" s="38"/>
      <c r="D786" s="205" t="s">
        <v>1525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1770</v>
      </c>
      <c r="B787" s="66"/>
      <c r="C787" s="38"/>
      <c r="D787" s="205" t="s">
        <v>1526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1771</v>
      </c>
      <c r="B788" s="66"/>
      <c r="C788" s="38"/>
      <c r="D788" s="205" t="s">
        <v>1527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18.75">
      <c r="A789" s="38" t="s">
        <v>1772</v>
      </c>
      <c r="B789" s="66"/>
      <c r="C789" s="38"/>
      <c r="D789" s="205" t="s">
        <v>1528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1773</v>
      </c>
      <c r="B790" s="66"/>
      <c r="C790" s="38"/>
      <c r="D790" s="205" t="s">
        <v>1529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1774</v>
      </c>
      <c r="B791" s="66"/>
      <c r="C791" s="38"/>
      <c r="D791" s="205" t="s">
        <v>1530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1775</v>
      </c>
      <c r="B792" s="66"/>
      <c r="C792" s="38"/>
      <c r="D792" s="190" t="s">
        <v>1531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323" customFormat="1" ht="77.25" customHeight="1">
      <c r="A793" s="38" t="s">
        <v>1776</v>
      </c>
      <c r="B793" s="40" t="s">
        <v>2365</v>
      </c>
      <c r="C793" s="38" t="s">
        <v>2366</v>
      </c>
      <c r="D793" s="205" t="s">
        <v>2363</v>
      </c>
      <c r="E793" s="69" t="s">
        <v>1888</v>
      </c>
      <c r="F793" s="40" t="s">
        <v>1547</v>
      </c>
      <c r="G793" s="40" t="s">
        <v>1949</v>
      </c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34">
        <v>0</v>
      </c>
      <c r="T793" s="42">
        <v>0</v>
      </c>
      <c r="U793" s="42">
        <v>0</v>
      </c>
      <c r="V793" s="42">
        <v>0</v>
      </c>
      <c r="W793" s="234">
        <v>0</v>
      </c>
      <c r="X793" s="43">
        <v>0</v>
      </c>
      <c r="Y793" s="553">
        <v>0</v>
      </c>
      <c r="Z793" s="320">
        <v>29401000000</v>
      </c>
      <c r="AA793" s="44" t="s">
        <v>50</v>
      </c>
      <c r="AB793" s="321">
        <v>0</v>
      </c>
      <c r="AC793" s="45">
        <v>42005</v>
      </c>
      <c r="AD793" s="45"/>
      <c r="AE793" s="322"/>
      <c r="AF793" s="55"/>
      <c r="AG793" s="68"/>
      <c r="AH793" s="69"/>
    </row>
    <row r="794" spans="1:34" s="319" customFormat="1" ht="85.5" customHeight="1">
      <c r="A794" s="304" t="s">
        <v>2362</v>
      </c>
      <c r="B794" s="306" t="s">
        <v>2365</v>
      </c>
      <c r="C794" s="304" t="s">
        <v>2366</v>
      </c>
      <c r="D794" s="318" t="s">
        <v>2364</v>
      </c>
      <c r="E794" s="305" t="s">
        <v>1888</v>
      </c>
      <c r="F794" s="306" t="s">
        <v>1547</v>
      </c>
      <c r="G794" s="306" t="s">
        <v>1949</v>
      </c>
      <c r="H794" s="307">
        <v>1</v>
      </c>
      <c r="I794" s="307">
        <v>1</v>
      </c>
      <c r="J794" s="307">
        <v>1</v>
      </c>
      <c r="K794" s="308">
        <v>3</v>
      </c>
      <c r="L794" s="307">
        <v>1</v>
      </c>
      <c r="M794" s="307">
        <v>1</v>
      </c>
      <c r="N794" s="307">
        <v>1</v>
      </c>
      <c r="O794" s="308">
        <v>3</v>
      </c>
      <c r="P794" s="307">
        <v>1</v>
      </c>
      <c r="Q794" s="307">
        <v>1</v>
      </c>
      <c r="R794" s="307">
        <v>1</v>
      </c>
      <c r="S794" s="309">
        <v>3</v>
      </c>
      <c r="T794" s="307">
        <v>1</v>
      </c>
      <c r="U794" s="307">
        <v>1</v>
      </c>
      <c r="V794" s="307">
        <v>1</v>
      </c>
      <c r="W794" s="309">
        <v>3</v>
      </c>
      <c r="X794" s="310">
        <v>12</v>
      </c>
      <c r="Y794" s="554">
        <v>0</v>
      </c>
      <c r="Z794" s="311">
        <v>29401000000</v>
      </c>
      <c r="AA794" s="312" t="s">
        <v>50</v>
      </c>
      <c r="AB794" s="313">
        <v>122.84</v>
      </c>
      <c r="AC794" s="314">
        <v>42005</v>
      </c>
      <c r="AD794" s="314">
        <v>42036</v>
      </c>
      <c r="AE794" s="315">
        <v>42339</v>
      </c>
      <c r="AF794" s="316" t="s">
        <v>1893</v>
      </c>
      <c r="AG794" s="317" t="s">
        <v>1627</v>
      </c>
      <c r="AH794" s="69" t="s">
        <v>2367</v>
      </c>
    </row>
    <row r="795" spans="1:36" s="319" customFormat="1" ht="84.75" customHeight="1">
      <c r="A795" s="304" t="s">
        <v>2580</v>
      </c>
      <c r="B795" s="306" t="s">
        <v>2581</v>
      </c>
      <c r="C795" s="304" t="s">
        <v>2582</v>
      </c>
      <c r="D795" s="318" t="s">
        <v>2364</v>
      </c>
      <c r="E795" s="305" t="s">
        <v>1888</v>
      </c>
      <c r="F795" s="306" t="s">
        <v>1547</v>
      </c>
      <c r="G795" s="306" t="s">
        <v>1949</v>
      </c>
      <c r="H795" s="399">
        <v>0</v>
      </c>
      <c r="I795" s="399">
        <v>0</v>
      </c>
      <c r="J795" s="399">
        <v>0</v>
      </c>
      <c r="K795" s="344">
        <v>0</v>
      </c>
      <c r="L795" s="399">
        <v>0</v>
      </c>
      <c r="M795" s="399">
        <v>0</v>
      </c>
      <c r="N795" s="399">
        <v>0</v>
      </c>
      <c r="O795" s="344">
        <v>0</v>
      </c>
      <c r="P795" s="399">
        <v>0</v>
      </c>
      <c r="Q795" s="399">
        <v>0</v>
      </c>
      <c r="R795" s="399">
        <v>0</v>
      </c>
      <c r="S795" s="344">
        <v>0</v>
      </c>
      <c r="T795" s="399">
        <v>0</v>
      </c>
      <c r="U795" s="399">
        <v>0</v>
      </c>
      <c r="V795" s="399">
        <v>0</v>
      </c>
      <c r="W795" s="344">
        <v>0</v>
      </c>
      <c r="X795" s="579">
        <v>0</v>
      </c>
      <c r="Y795" s="403">
        <v>1</v>
      </c>
      <c r="Z795" s="304">
        <v>29401000000</v>
      </c>
      <c r="AA795" s="312" t="s">
        <v>50</v>
      </c>
      <c r="AB795" s="313">
        <v>130372.31</v>
      </c>
      <c r="AC795" s="314">
        <v>42430</v>
      </c>
      <c r="AD795" s="583">
        <v>42430</v>
      </c>
      <c r="AE795" s="314">
        <v>42705</v>
      </c>
      <c r="AF795" s="315" t="s">
        <v>1893</v>
      </c>
      <c r="AG795" s="348" t="s">
        <v>1627</v>
      </c>
      <c r="AH795" s="360" t="s">
        <v>2585</v>
      </c>
      <c r="AI795" s="361"/>
      <c r="AJ795" s="361"/>
    </row>
    <row r="796" spans="1:34" s="1" customFormat="1" ht="37.5">
      <c r="A796" s="38" t="s">
        <v>1777</v>
      </c>
      <c r="B796" s="66"/>
      <c r="C796" s="38"/>
      <c r="D796" s="205" t="s">
        <v>1532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3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1778</v>
      </c>
      <c r="B797" s="66"/>
      <c r="C797" s="38"/>
      <c r="D797" s="205" t="s">
        <v>1533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1779</v>
      </c>
      <c r="B798" s="66"/>
      <c r="C798" s="38"/>
      <c r="D798" s="190" t="s">
        <v>1534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1780</v>
      </c>
      <c r="B799" s="66"/>
      <c r="C799" s="38"/>
      <c r="D799" s="190" t="s">
        <v>1535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1781</v>
      </c>
      <c r="B800" s="66"/>
      <c r="C800" s="38"/>
      <c r="D800" s="190" t="s">
        <v>1536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1782</v>
      </c>
      <c r="B801" s="66"/>
      <c r="C801" s="38"/>
      <c r="D801" s="190" t="s">
        <v>1537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56.25">
      <c r="A802" s="38" t="s">
        <v>1783</v>
      </c>
      <c r="B802" s="66"/>
      <c r="C802" s="38"/>
      <c r="D802" s="190" t="s">
        <v>1538</v>
      </c>
      <c r="E802" s="49"/>
      <c r="F802" s="44"/>
      <c r="G802" s="44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18.75">
      <c r="A803" s="38" t="s">
        <v>1784</v>
      </c>
      <c r="B803" s="66"/>
      <c r="C803" s="38"/>
      <c r="D803" s="190" t="s">
        <v>1540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668" customFormat="1" ht="54" customHeight="1">
      <c r="A804" s="599" t="s">
        <v>2616</v>
      </c>
      <c r="B804" s="661" t="s">
        <v>2617</v>
      </c>
      <c r="C804" s="642" t="s">
        <v>2617</v>
      </c>
      <c r="D804" s="662" t="s">
        <v>2618</v>
      </c>
      <c r="E804" s="618" t="s">
        <v>1888</v>
      </c>
      <c r="F804" s="605">
        <v>876</v>
      </c>
      <c r="G804" s="605" t="s">
        <v>1949</v>
      </c>
      <c r="H804" s="642">
        <v>0</v>
      </c>
      <c r="I804" s="642">
        <v>0</v>
      </c>
      <c r="J804" s="642">
        <v>0</v>
      </c>
      <c r="K804" s="663">
        <f>SUM(H804:J804)</f>
        <v>0</v>
      </c>
      <c r="L804" s="634">
        <v>0</v>
      </c>
      <c r="M804" s="634">
        <v>0</v>
      </c>
      <c r="N804" s="634">
        <v>0</v>
      </c>
      <c r="O804" s="663">
        <v>0</v>
      </c>
      <c r="P804" s="634">
        <v>0</v>
      </c>
      <c r="Q804" s="634">
        <v>0</v>
      </c>
      <c r="R804" s="634">
        <v>0</v>
      </c>
      <c r="S804" s="663">
        <f>SUM(P804:R804)</f>
        <v>0</v>
      </c>
      <c r="T804" s="664">
        <f>SUM(Q804:S804)</f>
        <v>0</v>
      </c>
      <c r="U804" s="634">
        <v>0</v>
      </c>
      <c r="V804" s="634">
        <v>0</v>
      </c>
      <c r="W804" s="663">
        <f>SUM(T804:V804)</f>
        <v>0</v>
      </c>
      <c r="X804" s="665">
        <f>K804+O804+S804+W804</f>
        <v>0</v>
      </c>
      <c r="Y804" s="665">
        <v>1</v>
      </c>
      <c r="Z804" s="642">
        <v>29401000000</v>
      </c>
      <c r="AA804" s="642" t="s">
        <v>50</v>
      </c>
      <c r="AB804" s="666">
        <v>896.25</v>
      </c>
      <c r="AD804" s="667" t="s">
        <v>2619</v>
      </c>
      <c r="AE804" s="667" t="s">
        <v>2620</v>
      </c>
      <c r="AF804" s="618" t="s">
        <v>2500</v>
      </c>
      <c r="AG804" s="642" t="s">
        <v>1627</v>
      </c>
      <c r="AH804" s="696" t="s">
        <v>2628</v>
      </c>
    </row>
    <row r="805" spans="1:34" s="1" customFormat="1" ht="19.5">
      <c r="A805" s="30" t="s">
        <v>1785</v>
      </c>
      <c r="B805" s="31"/>
      <c r="C805" s="30"/>
      <c r="D805" s="186" t="s">
        <v>1542</v>
      </c>
      <c r="E805" s="32"/>
      <c r="F805" s="30"/>
      <c r="G805" s="30"/>
      <c r="H805" s="33"/>
      <c r="I805" s="33"/>
      <c r="J805" s="33"/>
      <c r="K805" s="226">
        <v>0</v>
      </c>
      <c r="L805" s="33"/>
      <c r="M805" s="33"/>
      <c r="N805" s="33"/>
      <c r="O805" s="226">
        <v>0</v>
      </c>
      <c r="P805" s="33"/>
      <c r="Q805" s="33"/>
      <c r="R805" s="33"/>
      <c r="S805" s="226">
        <v>0</v>
      </c>
      <c r="T805" s="33"/>
      <c r="U805" s="33"/>
      <c r="V805" s="33"/>
      <c r="W805" s="226">
        <v>0</v>
      </c>
      <c r="X805" s="34">
        <v>0</v>
      </c>
      <c r="Y805" s="552">
        <v>0</v>
      </c>
      <c r="Z805" s="129"/>
      <c r="AA805" s="129"/>
      <c r="AB805" s="276">
        <f>(X805+Y805)*AC805</f>
        <v>0</v>
      </c>
      <c r="AC805" s="36"/>
      <c r="AD805" s="37"/>
      <c r="AE805" s="37"/>
      <c r="AF805" s="35"/>
      <c r="AG805" s="35"/>
      <c r="AH805" s="327"/>
    </row>
    <row r="806" spans="1:34" s="1" customFormat="1" ht="18.75">
      <c r="A806" s="38" t="s">
        <v>1786</v>
      </c>
      <c r="B806" s="66"/>
      <c r="C806" s="38"/>
      <c r="D806" s="190"/>
      <c r="E806" s="49"/>
      <c r="F806" s="38"/>
      <c r="G806" s="38"/>
      <c r="H806" s="42">
        <v>0</v>
      </c>
      <c r="I806" s="42">
        <v>0</v>
      </c>
      <c r="J806" s="42">
        <v>0</v>
      </c>
      <c r="K806" s="225">
        <v>0</v>
      </c>
      <c r="L806" s="42">
        <v>0</v>
      </c>
      <c r="M806" s="42">
        <v>0</v>
      </c>
      <c r="N806" s="42">
        <v>0</v>
      </c>
      <c r="O806" s="225">
        <v>0</v>
      </c>
      <c r="P806" s="42">
        <v>0</v>
      </c>
      <c r="Q806" s="42">
        <v>0</v>
      </c>
      <c r="R806" s="42">
        <v>0</v>
      </c>
      <c r="S806" s="225">
        <v>0</v>
      </c>
      <c r="T806" s="42">
        <v>0</v>
      </c>
      <c r="U806" s="42">
        <v>0</v>
      </c>
      <c r="V806" s="42">
        <v>0</v>
      </c>
      <c r="W806" s="225">
        <v>0</v>
      </c>
      <c r="X806" s="43">
        <v>0</v>
      </c>
      <c r="Y806" s="553">
        <v>0</v>
      </c>
      <c r="Z806" s="44"/>
      <c r="AA806" s="44"/>
      <c r="AB806" s="267">
        <f>(X806+Y806)*AC806</f>
        <v>0</v>
      </c>
      <c r="AC806" s="65"/>
      <c r="AD806" s="45"/>
      <c r="AE806" s="45"/>
      <c r="AF806" s="44"/>
      <c r="AG806" s="44"/>
      <c r="AH806" s="63"/>
    </row>
    <row r="807" spans="1:34" s="1" customFormat="1" ht="19.5">
      <c r="A807" s="30" t="s">
        <v>1787</v>
      </c>
      <c r="B807" s="31"/>
      <c r="C807" s="30"/>
      <c r="D807" s="186" t="s">
        <v>1543</v>
      </c>
      <c r="E807" s="32"/>
      <c r="F807" s="30"/>
      <c r="G807" s="30"/>
      <c r="H807" s="33"/>
      <c r="I807" s="33"/>
      <c r="J807" s="33"/>
      <c r="K807" s="226">
        <v>0</v>
      </c>
      <c r="L807" s="33"/>
      <c r="M807" s="33"/>
      <c r="N807" s="33"/>
      <c r="O807" s="226">
        <v>0</v>
      </c>
      <c r="P807" s="33"/>
      <c r="Q807" s="33"/>
      <c r="R807" s="33"/>
      <c r="S807" s="226">
        <v>0</v>
      </c>
      <c r="T807" s="33"/>
      <c r="U807" s="33"/>
      <c r="V807" s="33"/>
      <c r="W807" s="226">
        <v>0</v>
      </c>
      <c r="X807" s="34">
        <v>0</v>
      </c>
      <c r="Y807" s="552">
        <v>0</v>
      </c>
      <c r="Z807" s="129"/>
      <c r="AA807" s="129"/>
      <c r="AB807" s="275">
        <f>SUM(AB808:AB810)</f>
        <v>3690</v>
      </c>
      <c r="AC807" s="36"/>
      <c r="AD807" s="37"/>
      <c r="AE807" s="37"/>
      <c r="AF807" s="35"/>
      <c r="AG807" s="35"/>
      <c r="AH807" s="327"/>
    </row>
    <row r="808" spans="1:34" s="1" customFormat="1" ht="56.25">
      <c r="A808" s="38" t="s">
        <v>1788</v>
      </c>
      <c r="B808" s="130" t="s">
        <v>1544</v>
      </c>
      <c r="C808" s="38" t="s">
        <v>1545</v>
      </c>
      <c r="D808" s="205" t="s">
        <v>1523</v>
      </c>
      <c r="E808" s="49" t="s">
        <v>1546</v>
      </c>
      <c r="F808" s="38" t="s">
        <v>1547</v>
      </c>
      <c r="G808" s="49" t="s">
        <v>1539</v>
      </c>
      <c r="H808" s="42">
        <v>0</v>
      </c>
      <c r="I808" s="42">
        <v>0</v>
      </c>
      <c r="J808" s="42">
        <v>0</v>
      </c>
      <c r="K808" s="225">
        <v>0</v>
      </c>
      <c r="L808" s="42">
        <v>0</v>
      </c>
      <c r="M808" s="42">
        <v>0</v>
      </c>
      <c r="N808" s="42">
        <v>0</v>
      </c>
      <c r="O808" s="225">
        <v>0</v>
      </c>
      <c r="P808" s="42">
        <v>0</v>
      </c>
      <c r="Q808" s="42">
        <v>0</v>
      </c>
      <c r="R808" s="42">
        <v>0</v>
      </c>
      <c r="S808" s="225">
        <v>0</v>
      </c>
      <c r="T808" s="42">
        <v>0</v>
      </c>
      <c r="U808" s="42">
        <v>0</v>
      </c>
      <c r="V808" s="42">
        <v>0</v>
      </c>
      <c r="W808" s="225">
        <v>0</v>
      </c>
      <c r="X808" s="43">
        <v>0</v>
      </c>
      <c r="Y808" s="553">
        <v>0</v>
      </c>
      <c r="Z808" s="44"/>
      <c r="AA808" s="44"/>
      <c r="AB808" s="267">
        <f>(X808+Y808)*AC808</f>
        <v>0</v>
      </c>
      <c r="AC808" s="65"/>
      <c r="AD808" s="45"/>
      <c r="AE808" s="45"/>
      <c r="AF808" s="44"/>
      <c r="AG808" s="44"/>
      <c r="AH808" s="63"/>
    </row>
    <row r="809" spans="1:34" s="1" customFormat="1" ht="56.25">
      <c r="A809" s="38" t="s">
        <v>1789</v>
      </c>
      <c r="B809" s="130" t="s">
        <v>1544</v>
      </c>
      <c r="C809" s="38" t="s">
        <v>1545</v>
      </c>
      <c r="D809" s="205" t="s">
        <v>1548</v>
      </c>
      <c r="E809" s="49" t="s">
        <v>1888</v>
      </c>
      <c r="F809" s="38" t="s">
        <v>949</v>
      </c>
      <c r="G809" s="49" t="s">
        <v>950</v>
      </c>
      <c r="H809" s="42">
        <v>2790</v>
      </c>
      <c r="I809" s="42">
        <v>2790</v>
      </c>
      <c r="J809" s="42">
        <v>2790</v>
      </c>
      <c r="K809" s="225">
        <v>8370</v>
      </c>
      <c r="L809" s="42">
        <v>2790</v>
      </c>
      <c r="M809" s="42">
        <v>2790</v>
      </c>
      <c r="N809" s="42">
        <v>2790</v>
      </c>
      <c r="O809" s="225">
        <v>8370</v>
      </c>
      <c r="P809" s="42">
        <v>2790</v>
      </c>
      <c r="Q809" s="42">
        <v>2790</v>
      </c>
      <c r="R809" s="42">
        <v>2790</v>
      </c>
      <c r="S809" s="225">
        <v>8370</v>
      </c>
      <c r="T809" s="42">
        <v>0</v>
      </c>
      <c r="U809" s="42">
        <v>0</v>
      </c>
      <c r="V809" s="42">
        <v>0</v>
      </c>
      <c r="W809" s="225">
        <v>0</v>
      </c>
      <c r="X809" s="43">
        <v>25110</v>
      </c>
      <c r="Y809" s="570">
        <v>8370</v>
      </c>
      <c r="Z809" s="44">
        <v>29401000000</v>
      </c>
      <c r="AA809" s="44" t="s">
        <v>50</v>
      </c>
      <c r="AB809" s="83">
        <v>3000</v>
      </c>
      <c r="AC809" s="83">
        <v>3000</v>
      </c>
      <c r="AD809" s="45">
        <v>42005</v>
      </c>
      <c r="AE809" s="45">
        <v>42339</v>
      </c>
      <c r="AF809" s="58" t="s">
        <v>1893</v>
      </c>
      <c r="AG809" s="59" t="s">
        <v>1627</v>
      </c>
      <c r="AH809" s="63"/>
    </row>
    <row r="810" spans="1:34" s="1" customFormat="1" ht="56.25">
      <c r="A810" s="50" t="s">
        <v>2380</v>
      </c>
      <c r="B810" s="51" t="s">
        <v>1944</v>
      </c>
      <c r="C810" s="50">
        <v>7424020</v>
      </c>
      <c r="D810" s="188" t="s">
        <v>1942</v>
      </c>
      <c r="E810" s="51"/>
      <c r="F810" s="51" t="s">
        <v>54</v>
      </c>
      <c r="G810" s="51" t="s">
        <v>55</v>
      </c>
      <c r="H810" s="53">
        <v>0</v>
      </c>
      <c r="I810" s="53">
        <v>0</v>
      </c>
      <c r="J810" s="53">
        <v>0</v>
      </c>
      <c r="K810" s="225">
        <v>0</v>
      </c>
      <c r="L810" s="53">
        <v>0</v>
      </c>
      <c r="M810" s="53">
        <v>0</v>
      </c>
      <c r="N810" s="53">
        <v>0</v>
      </c>
      <c r="O810" s="225">
        <v>0</v>
      </c>
      <c r="P810" s="53">
        <v>0</v>
      </c>
      <c r="Q810" s="53">
        <v>0</v>
      </c>
      <c r="R810" s="53">
        <v>0</v>
      </c>
      <c r="S810" s="234">
        <v>0</v>
      </c>
      <c r="T810" s="53">
        <v>0</v>
      </c>
      <c r="U810" s="53">
        <v>0</v>
      </c>
      <c r="V810" s="53">
        <v>0</v>
      </c>
      <c r="W810" s="234">
        <v>0</v>
      </c>
      <c r="X810" s="54">
        <f>W810+S810+O810+K810</f>
        <v>0</v>
      </c>
      <c r="Y810" s="553">
        <v>1</v>
      </c>
      <c r="Z810" s="179">
        <v>29401000000</v>
      </c>
      <c r="AA810" s="55" t="s">
        <v>50</v>
      </c>
      <c r="AB810" s="83">
        <v>690</v>
      </c>
      <c r="AC810" s="83">
        <v>690</v>
      </c>
      <c r="AD810" s="57" t="s">
        <v>1943</v>
      </c>
      <c r="AE810" s="57">
        <v>42339</v>
      </c>
      <c r="AF810" s="58" t="s">
        <v>1893</v>
      </c>
      <c r="AG810" s="55" t="s">
        <v>1627</v>
      </c>
      <c r="AH810" s="63"/>
    </row>
    <row r="811" spans="1:34" s="359" customFormat="1" ht="56.25">
      <c r="A811" s="304" t="s">
        <v>2381</v>
      </c>
      <c r="B811" s="355" t="s">
        <v>2424</v>
      </c>
      <c r="C811" s="304" t="s">
        <v>2383</v>
      </c>
      <c r="D811" s="356" t="s">
        <v>2382</v>
      </c>
      <c r="E811" s="305" t="s">
        <v>1888</v>
      </c>
      <c r="F811" s="304" t="s">
        <v>1547</v>
      </c>
      <c r="G811" s="357" t="s">
        <v>1539</v>
      </c>
      <c r="H811" s="307">
        <v>0</v>
      </c>
      <c r="I811" s="307">
        <v>0</v>
      </c>
      <c r="J811" s="307">
        <v>1</v>
      </c>
      <c r="K811" s="308">
        <v>1</v>
      </c>
      <c r="L811" s="307">
        <v>1</v>
      </c>
      <c r="M811" s="307">
        <v>1</v>
      </c>
      <c r="N811" s="307">
        <v>1</v>
      </c>
      <c r="O811" s="308">
        <v>3</v>
      </c>
      <c r="P811" s="307">
        <v>1</v>
      </c>
      <c r="Q811" s="307">
        <v>1</v>
      </c>
      <c r="R811" s="307">
        <v>1</v>
      </c>
      <c r="S811" s="308">
        <v>3</v>
      </c>
      <c r="T811" s="307">
        <v>1</v>
      </c>
      <c r="U811" s="307">
        <v>1</v>
      </c>
      <c r="V811" s="307">
        <v>1</v>
      </c>
      <c r="W811" s="308">
        <v>3</v>
      </c>
      <c r="X811" s="310">
        <v>10</v>
      </c>
      <c r="Y811" s="554">
        <v>0</v>
      </c>
      <c r="Z811" s="311">
        <v>29401000000</v>
      </c>
      <c r="AA811" s="312" t="s">
        <v>50</v>
      </c>
      <c r="AB811" s="346">
        <v>1000</v>
      </c>
      <c r="AC811" s="358"/>
      <c r="AD811" s="314">
        <v>42064</v>
      </c>
      <c r="AE811" s="314">
        <v>42339</v>
      </c>
      <c r="AF811" s="312" t="s">
        <v>1893</v>
      </c>
      <c r="AG811" s="312" t="s">
        <v>1627</v>
      </c>
      <c r="AH811" s="63" t="s">
        <v>2425</v>
      </c>
    </row>
    <row r="812" spans="1:34" s="359" customFormat="1" ht="56.25">
      <c r="A812" s="304" t="s">
        <v>2384</v>
      </c>
      <c r="B812" s="355" t="s">
        <v>2424</v>
      </c>
      <c r="C812" s="304" t="s">
        <v>2383</v>
      </c>
      <c r="D812" s="356" t="s">
        <v>2382</v>
      </c>
      <c r="E812" s="305" t="s">
        <v>1888</v>
      </c>
      <c r="F812" s="304" t="s">
        <v>1547</v>
      </c>
      <c r="G812" s="357" t="s">
        <v>1539</v>
      </c>
      <c r="H812" s="307">
        <v>0</v>
      </c>
      <c r="I812" s="307">
        <v>0</v>
      </c>
      <c r="J812" s="307">
        <v>1</v>
      </c>
      <c r="K812" s="308">
        <v>1</v>
      </c>
      <c r="L812" s="307">
        <v>1</v>
      </c>
      <c r="M812" s="307">
        <v>1</v>
      </c>
      <c r="N812" s="307">
        <v>1</v>
      </c>
      <c r="O812" s="308">
        <v>3</v>
      </c>
      <c r="P812" s="307">
        <v>1</v>
      </c>
      <c r="Q812" s="307">
        <v>1</v>
      </c>
      <c r="R812" s="307">
        <v>1</v>
      </c>
      <c r="S812" s="308">
        <v>3</v>
      </c>
      <c r="T812" s="307">
        <v>1</v>
      </c>
      <c r="U812" s="307">
        <v>1</v>
      </c>
      <c r="V812" s="307">
        <v>1</v>
      </c>
      <c r="W812" s="308">
        <v>3</v>
      </c>
      <c r="X812" s="310">
        <v>10</v>
      </c>
      <c r="Y812" s="554">
        <v>0</v>
      </c>
      <c r="Z812" s="311">
        <v>29401000000</v>
      </c>
      <c r="AA812" s="312" t="s">
        <v>50</v>
      </c>
      <c r="AB812" s="346">
        <v>959.6</v>
      </c>
      <c r="AC812" s="358"/>
      <c r="AD812" s="314">
        <v>42064</v>
      </c>
      <c r="AE812" s="314">
        <v>42339</v>
      </c>
      <c r="AF812" s="312" t="s">
        <v>1893</v>
      </c>
      <c r="AG812" s="312" t="s">
        <v>1627</v>
      </c>
      <c r="AH812" s="63" t="s">
        <v>2425</v>
      </c>
    </row>
    <row r="813" spans="1:34" s="359" customFormat="1" ht="56.25">
      <c r="A813" s="304" t="s">
        <v>2385</v>
      </c>
      <c r="B813" s="355" t="s">
        <v>2424</v>
      </c>
      <c r="C813" s="304" t="s">
        <v>2383</v>
      </c>
      <c r="D813" s="356" t="s">
        <v>2382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4">
        <v>0</v>
      </c>
      <c r="Z813" s="311">
        <v>29401000000</v>
      </c>
      <c r="AA813" s="312" t="s">
        <v>50</v>
      </c>
      <c r="AB813" s="346">
        <v>959.6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2425</v>
      </c>
    </row>
    <row r="814" spans="1:34" s="359" customFormat="1" ht="56.25">
      <c r="A814" s="304" t="s">
        <v>2386</v>
      </c>
      <c r="B814" s="355" t="s">
        <v>2424</v>
      </c>
      <c r="C814" s="304" t="s">
        <v>2383</v>
      </c>
      <c r="D814" s="356" t="s">
        <v>2382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4">
        <v>0</v>
      </c>
      <c r="Z814" s="311">
        <v>29401000000</v>
      </c>
      <c r="AA814" s="312" t="s">
        <v>50</v>
      </c>
      <c r="AB814" s="346">
        <v>959.6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2425</v>
      </c>
    </row>
    <row r="815" spans="1:34" s="359" customFormat="1" ht="56.25">
      <c r="A815" s="304" t="s">
        <v>2387</v>
      </c>
      <c r="B815" s="355" t="s">
        <v>2424</v>
      </c>
      <c r="C815" s="304" t="s">
        <v>2383</v>
      </c>
      <c r="D815" s="356" t="s">
        <v>2382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4">
        <v>0</v>
      </c>
      <c r="Z815" s="311">
        <v>29401000000</v>
      </c>
      <c r="AA815" s="312" t="s">
        <v>50</v>
      </c>
      <c r="AB815" s="346">
        <v>959.6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2425</v>
      </c>
    </row>
    <row r="816" spans="1:34" s="359" customFormat="1" ht="56.25">
      <c r="A816" s="304" t="s">
        <v>2388</v>
      </c>
      <c r="B816" s="355" t="s">
        <v>2424</v>
      </c>
      <c r="C816" s="304" t="s">
        <v>2383</v>
      </c>
      <c r="D816" s="356" t="s">
        <v>2382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959.6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2425</v>
      </c>
    </row>
    <row r="817" spans="1:34" s="359" customFormat="1" ht="56.25">
      <c r="A817" s="304" t="s">
        <v>2389</v>
      </c>
      <c r="B817" s="355" t="s">
        <v>2424</v>
      </c>
      <c r="C817" s="304" t="s">
        <v>2383</v>
      </c>
      <c r="D817" s="356" t="s">
        <v>2382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959.6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2425</v>
      </c>
    </row>
    <row r="818" spans="1:34" s="359" customFormat="1" ht="56.25">
      <c r="A818" s="304" t="s">
        <v>2390</v>
      </c>
      <c r="B818" s="355" t="s">
        <v>2424</v>
      </c>
      <c r="C818" s="304" t="s">
        <v>2383</v>
      </c>
      <c r="D818" s="356" t="s">
        <v>2382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661.103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2425</v>
      </c>
    </row>
    <row r="819" spans="1:34" s="359" customFormat="1" ht="56.25">
      <c r="A819" s="304" t="s">
        <v>2391</v>
      </c>
      <c r="B819" s="355" t="s">
        <v>2424</v>
      </c>
      <c r="C819" s="304" t="s">
        <v>2383</v>
      </c>
      <c r="D819" s="356" t="s">
        <v>2382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661.103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2425</v>
      </c>
    </row>
    <row r="820" spans="1:34" s="359" customFormat="1" ht="56.25">
      <c r="A820" s="304" t="s">
        <v>2392</v>
      </c>
      <c r="B820" s="355" t="s">
        <v>2424</v>
      </c>
      <c r="C820" s="304" t="s">
        <v>2383</v>
      </c>
      <c r="D820" s="356" t="s">
        <v>2382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1000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2425</v>
      </c>
    </row>
    <row r="821" spans="1:34" s="359" customFormat="1" ht="56.25">
      <c r="A821" s="304" t="s">
        <v>2393</v>
      </c>
      <c r="B821" s="355" t="s">
        <v>2424</v>
      </c>
      <c r="C821" s="304" t="s">
        <v>2383</v>
      </c>
      <c r="D821" s="356" t="s">
        <v>2382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1000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2425</v>
      </c>
    </row>
    <row r="822" spans="1:34" s="359" customFormat="1" ht="56.25">
      <c r="A822" s="304" t="s">
        <v>2394</v>
      </c>
      <c r="B822" s="355" t="s">
        <v>2424</v>
      </c>
      <c r="C822" s="304" t="s">
        <v>2383</v>
      </c>
      <c r="D822" s="356" t="s">
        <v>2382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1000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2425</v>
      </c>
    </row>
    <row r="823" spans="1:34" s="359" customFormat="1" ht="56.25">
      <c r="A823" s="304" t="s">
        <v>2395</v>
      </c>
      <c r="B823" s="355" t="s">
        <v>2424</v>
      </c>
      <c r="C823" s="304" t="s">
        <v>2383</v>
      </c>
      <c r="D823" s="356" t="s">
        <v>2382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1000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2425</v>
      </c>
    </row>
    <row r="824" spans="1:34" s="359" customFormat="1" ht="56.25">
      <c r="A824" s="304" t="s">
        <v>2396</v>
      </c>
      <c r="B824" s="355" t="s">
        <v>2424</v>
      </c>
      <c r="C824" s="304" t="s">
        <v>2383</v>
      </c>
      <c r="D824" s="356" t="s">
        <v>2382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527.33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2425</v>
      </c>
    </row>
    <row r="825" spans="1:34" s="359" customFormat="1" ht="56.25">
      <c r="A825" s="304" t="s">
        <v>2397</v>
      </c>
      <c r="B825" s="355" t="s">
        <v>2424</v>
      </c>
      <c r="C825" s="304" t="s">
        <v>2383</v>
      </c>
      <c r="D825" s="356" t="s">
        <v>2382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527.33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2425</v>
      </c>
    </row>
    <row r="826" spans="1:34" s="359" customFormat="1" ht="56.25">
      <c r="A826" s="304" t="s">
        <v>2398</v>
      </c>
      <c r="B826" s="355" t="s">
        <v>2424</v>
      </c>
      <c r="C826" s="304" t="s">
        <v>2383</v>
      </c>
      <c r="D826" s="356" t="s">
        <v>2382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2425</v>
      </c>
    </row>
    <row r="827" spans="1:34" s="359" customFormat="1" ht="56.25">
      <c r="A827" s="304" t="s">
        <v>2399</v>
      </c>
      <c r="B827" s="355" t="s">
        <v>2424</v>
      </c>
      <c r="C827" s="304" t="s">
        <v>2383</v>
      </c>
      <c r="D827" s="356" t="s">
        <v>2382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2425</v>
      </c>
    </row>
    <row r="828" spans="1:34" s="359" customFormat="1" ht="56.25">
      <c r="A828" s="304" t="s">
        <v>2400</v>
      </c>
      <c r="B828" s="355" t="s">
        <v>2424</v>
      </c>
      <c r="C828" s="304" t="s">
        <v>2383</v>
      </c>
      <c r="D828" s="356" t="s">
        <v>2382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2425</v>
      </c>
    </row>
    <row r="829" spans="1:34" s="359" customFormat="1" ht="56.25">
      <c r="A829" s="304" t="s">
        <v>2401</v>
      </c>
      <c r="B829" s="355" t="s">
        <v>2424</v>
      </c>
      <c r="C829" s="304" t="s">
        <v>2383</v>
      </c>
      <c r="D829" s="356" t="s">
        <v>2382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2425</v>
      </c>
    </row>
    <row r="830" spans="1:34" s="359" customFormat="1" ht="56.25">
      <c r="A830" s="304" t="s">
        <v>2402</v>
      </c>
      <c r="B830" s="355" t="s">
        <v>2424</v>
      </c>
      <c r="C830" s="304" t="s">
        <v>2383</v>
      </c>
      <c r="D830" s="356" t="s">
        <v>2382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2425</v>
      </c>
    </row>
    <row r="831" spans="1:34" s="359" customFormat="1" ht="56.25">
      <c r="A831" s="304" t="s">
        <v>2403</v>
      </c>
      <c r="B831" s="355" t="s">
        <v>2424</v>
      </c>
      <c r="C831" s="304" t="s">
        <v>2383</v>
      </c>
      <c r="D831" s="356" t="s">
        <v>2382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2425</v>
      </c>
    </row>
    <row r="832" spans="1:34" s="359" customFormat="1" ht="56.25">
      <c r="A832" s="304" t="s">
        <v>2404</v>
      </c>
      <c r="B832" s="355" t="s">
        <v>2424</v>
      </c>
      <c r="C832" s="304" t="s">
        <v>2383</v>
      </c>
      <c r="D832" s="356" t="s">
        <v>2382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2425</v>
      </c>
    </row>
    <row r="833" spans="1:34" s="359" customFormat="1" ht="56.25">
      <c r="A833" s="304" t="s">
        <v>2405</v>
      </c>
      <c r="B833" s="355" t="s">
        <v>2424</v>
      </c>
      <c r="C833" s="304" t="s">
        <v>2383</v>
      </c>
      <c r="D833" s="356" t="s">
        <v>2382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2425</v>
      </c>
    </row>
    <row r="834" spans="1:34" s="359" customFormat="1" ht="56.25">
      <c r="A834" s="304" t="s">
        <v>2406</v>
      </c>
      <c r="B834" s="355" t="s">
        <v>2424</v>
      </c>
      <c r="C834" s="304" t="s">
        <v>2383</v>
      </c>
      <c r="D834" s="356" t="s">
        <v>2382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2425</v>
      </c>
    </row>
    <row r="835" spans="1:34" s="359" customFormat="1" ht="56.25">
      <c r="A835" s="304" t="s">
        <v>2407</v>
      </c>
      <c r="B835" s="355" t="s">
        <v>2424</v>
      </c>
      <c r="C835" s="304" t="s">
        <v>2383</v>
      </c>
      <c r="D835" s="356" t="s">
        <v>2382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2425</v>
      </c>
    </row>
    <row r="836" spans="1:34" s="359" customFormat="1" ht="56.25">
      <c r="A836" s="304" t="s">
        <v>2408</v>
      </c>
      <c r="B836" s="355" t="s">
        <v>2424</v>
      </c>
      <c r="C836" s="304" t="s">
        <v>2383</v>
      </c>
      <c r="D836" s="356" t="s">
        <v>2382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803.87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2425</v>
      </c>
    </row>
    <row r="837" spans="1:34" s="359" customFormat="1" ht="56.25">
      <c r="A837" s="304" t="s">
        <v>2409</v>
      </c>
      <c r="B837" s="355" t="s">
        <v>2424</v>
      </c>
      <c r="C837" s="304" t="s">
        <v>2383</v>
      </c>
      <c r="D837" s="356" t="s">
        <v>2382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924.74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2425</v>
      </c>
    </row>
    <row r="838" spans="1:34" s="359" customFormat="1" ht="56.25">
      <c r="A838" s="304" t="s">
        <v>2410</v>
      </c>
      <c r="B838" s="355" t="s">
        <v>2424</v>
      </c>
      <c r="C838" s="304" t="s">
        <v>2383</v>
      </c>
      <c r="D838" s="356" t="s">
        <v>2382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924.74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2425</v>
      </c>
    </row>
    <row r="839" spans="1:34" s="359" customFormat="1" ht="56.25">
      <c r="A839" s="304" t="s">
        <v>2411</v>
      </c>
      <c r="B839" s="355" t="s">
        <v>2424</v>
      </c>
      <c r="C839" s="304" t="s">
        <v>2383</v>
      </c>
      <c r="D839" s="356" t="s">
        <v>2382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2425</v>
      </c>
    </row>
    <row r="840" spans="1:34" s="359" customFormat="1" ht="56.25">
      <c r="A840" s="304" t="s">
        <v>2412</v>
      </c>
      <c r="B840" s="355" t="s">
        <v>2424</v>
      </c>
      <c r="C840" s="304" t="s">
        <v>2383</v>
      </c>
      <c r="D840" s="356" t="s">
        <v>2382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2425</v>
      </c>
    </row>
    <row r="841" spans="1:34" s="359" customFormat="1" ht="56.25">
      <c r="A841" s="304" t="s">
        <v>2413</v>
      </c>
      <c r="B841" s="355" t="s">
        <v>2424</v>
      </c>
      <c r="C841" s="304" t="s">
        <v>2383</v>
      </c>
      <c r="D841" s="356" t="s">
        <v>2382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2425</v>
      </c>
    </row>
    <row r="842" spans="1:34" s="359" customFormat="1" ht="56.25">
      <c r="A842" s="304" t="s">
        <v>2414</v>
      </c>
      <c r="B842" s="355" t="s">
        <v>2424</v>
      </c>
      <c r="C842" s="304" t="s">
        <v>2383</v>
      </c>
      <c r="D842" s="356" t="s">
        <v>2382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2425</v>
      </c>
    </row>
    <row r="843" spans="1:34" s="359" customFormat="1" ht="56.25">
      <c r="A843" s="304" t="s">
        <v>2415</v>
      </c>
      <c r="B843" s="355" t="s">
        <v>2424</v>
      </c>
      <c r="C843" s="304" t="s">
        <v>2383</v>
      </c>
      <c r="D843" s="356" t="s">
        <v>2382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2425</v>
      </c>
    </row>
    <row r="844" spans="1:34" s="359" customFormat="1" ht="56.25">
      <c r="A844" s="304" t="s">
        <v>2416</v>
      </c>
      <c r="B844" s="355" t="s">
        <v>2424</v>
      </c>
      <c r="C844" s="304" t="s">
        <v>2383</v>
      </c>
      <c r="D844" s="356" t="s">
        <v>2382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2425</v>
      </c>
    </row>
    <row r="845" spans="1:34" s="359" customFormat="1" ht="56.25">
      <c r="A845" s="304" t="s">
        <v>2417</v>
      </c>
      <c r="B845" s="355" t="s">
        <v>2424</v>
      </c>
      <c r="C845" s="304" t="s">
        <v>2383</v>
      </c>
      <c r="D845" s="356" t="s">
        <v>2382</v>
      </c>
      <c r="E845" s="305" t="s">
        <v>1888</v>
      </c>
      <c r="F845" s="304" t="s">
        <v>1547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1893</v>
      </c>
      <c r="AG845" s="312" t="s">
        <v>1627</v>
      </c>
      <c r="AH845" s="63" t="s">
        <v>2425</v>
      </c>
    </row>
    <row r="846" spans="1:34" s="359" customFormat="1" ht="56.25">
      <c r="A846" s="304" t="s">
        <v>2418</v>
      </c>
      <c r="B846" s="355" t="s">
        <v>2424</v>
      </c>
      <c r="C846" s="304" t="s">
        <v>2383</v>
      </c>
      <c r="D846" s="356" t="s">
        <v>2382</v>
      </c>
      <c r="E846" s="305" t="s">
        <v>1888</v>
      </c>
      <c r="F846" s="304" t="s">
        <v>1547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1893</v>
      </c>
      <c r="AG846" s="312" t="s">
        <v>1627</v>
      </c>
      <c r="AH846" s="63" t="s">
        <v>2425</v>
      </c>
    </row>
    <row r="847" spans="1:34" s="359" customFormat="1" ht="56.25">
      <c r="A847" s="304" t="s">
        <v>2419</v>
      </c>
      <c r="B847" s="355" t="s">
        <v>2424</v>
      </c>
      <c r="C847" s="304" t="s">
        <v>2383</v>
      </c>
      <c r="D847" s="356" t="s">
        <v>2382</v>
      </c>
      <c r="E847" s="305" t="s">
        <v>1888</v>
      </c>
      <c r="F847" s="304" t="s">
        <v>1547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1893</v>
      </c>
      <c r="AG847" s="312" t="s">
        <v>1627</v>
      </c>
      <c r="AH847" s="63" t="s">
        <v>2425</v>
      </c>
    </row>
    <row r="848" spans="1:34" s="359" customFormat="1" ht="56.25">
      <c r="A848" s="304" t="s">
        <v>2420</v>
      </c>
      <c r="B848" s="355" t="s">
        <v>2424</v>
      </c>
      <c r="C848" s="304" t="s">
        <v>2383</v>
      </c>
      <c r="D848" s="356" t="s">
        <v>2382</v>
      </c>
      <c r="E848" s="305" t="s">
        <v>1888</v>
      </c>
      <c r="F848" s="304" t="s">
        <v>1547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1893</v>
      </c>
      <c r="AG848" s="312" t="s">
        <v>1627</v>
      </c>
      <c r="AH848" s="63" t="s">
        <v>2425</v>
      </c>
    </row>
    <row r="849" spans="1:34" s="359" customFormat="1" ht="56.25">
      <c r="A849" s="304" t="s">
        <v>2421</v>
      </c>
      <c r="B849" s="355" t="s">
        <v>2424</v>
      </c>
      <c r="C849" s="304" t="s">
        <v>2383</v>
      </c>
      <c r="D849" s="356" t="s">
        <v>2382</v>
      </c>
      <c r="E849" s="305" t="s">
        <v>1888</v>
      </c>
      <c r="F849" s="304" t="s">
        <v>1547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687.12</v>
      </c>
      <c r="AC849" s="358"/>
      <c r="AD849" s="314">
        <v>42064</v>
      </c>
      <c r="AE849" s="314">
        <v>42339</v>
      </c>
      <c r="AF849" s="312" t="s">
        <v>1893</v>
      </c>
      <c r="AG849" s="312" t="s">
        <v>1627</v>
      </c>
      <c r="AH849" s="63" t="s">
        <v>2425</v>
      </c>
    </row>
    <row r="850" spans="1:34" s="359" customFormat="1" ht="56.25">
      <c r="A850" s="304" t="s">
        <v>2422</v>
      </c>
      <c r="B850" s="355" t="s">
        <v>2424</v>
      </c>
      <c r="C850" s="304" t="s">
        <v>2383</v>
      </c>
      <c r="D850" s="356" t="s">
        <v>2382</v>
      </c>
      <c r="E850" s="305" t="s">
        <v>1888</v>
      </c>
      <c r="F850" s="304" t="s">
        <v>1547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719.36</v>
      </c>
      <c r="AC850" s="358"/>
      <c r="AD850" s="314">
        <v>42064</v>
      </c>
      <c r="AE850" s="314">
        <v>42339</v>
      </c>
      <c r="AF850" s="312" t="s">
        <v>1893</v>
      </c>
      <c r="AG850" s="312" t="s">
        <v>1627</v>
      </c>
      <c r="AH850" s="63" t="s">
        <v>2425</v>
      </c>
    </row>
    <row r="851" spans="1:34" s="359" customFormat="1" ht="61.5" customHeight="1">
      <c r="A851" s="304" t="s">
        <v>2423</v>
      </c>
      <c r="B851" s="355" t="s">
        <v>2424</v>
      </c>
      <c r="C851" s="304" t="s">
        <v>2383</v>
      </c>
      <c r="D851" s="356" t="s">
        <v>2382</v>
      </c>
      <c r="E851" s="305" t="s">
        <v>1888</v>
      </c>
      <c r="F851" s="304" t="s">
        <v>1547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719.36</v>
      </c>
      <c r="AC851" s="358"/>
      <c r="AD851" s="314">
        <v>42064</v>
      </c>
      <c r="AE851" s="314">
        <v>42339</v>
      </c>
      <c r="AF851" s="312" t="s">
        <v>1893</v>
      </c>
      <c r="AG851" s="312" t="s">
        <v>1627</v>
      </c>
      <c r="AH851" s="63" t="s">
        <v>2425</v>
      </c>
    </row>
    <row r="852" spans="1:36" s="319" customFormat="1" ht="78.75" customHeight="1">
      <c r="A852" s="304" t="s">
        <v>2453</v>
      </c>
      <c r="B852" s="306" t="s">
        <v>2451</v>
      </c>
      <c r="C852" s="304" t="s">
        <v>2452</v>
      </c>
      <c r="D852" s="318" t="s">
        <v>2454</v>
      </c>
      <c r="E852" s="305" t="s">
        <v>1888</v>
      </c>
      <c r="F852" s="306" t="s">
        <v>1547</v>
      </c>
      <c r="G852" s="306" t="s">
        <v>1949</v>
      </c>
      <c r="H852" s="307">
        <v>0</v>
      </c>
      <c r="I852" s="307">
        <v>0</v>
      </c>
      <c r="J852" s="307">
        <v>0</v>
      </c>
      <c r="K852" s="362">
        <v>0</v>
      </c>
      <c r="L852" s="307">
        <v>0</v>
      </c>
      <c r="M852" s="307">
        <v>0</v>
      </c>
      <c r="N852" s="307">
        <v>0</v>
      </c>
      <c r="O852" s="362">
        <v>0</v>
      </c>
      <c r="P852" s="307">
        <v>1</v>
      </c>
      <c r="Q852" s="307">
        <v>0</v>
      </c>
      <c r="R852" s="307">
        <v>0</v>
      </c>
      <c r="S852" s="363">
        <v>1</v>
      </c>
      <c r="T852" s="307">
        <v>0</v>
      </c>
      <c r="U852" s="307">
        <v>0</v>
      </c>
      <c r="V852" s="307">
        <v>0</v>
      </c>
      <c r="W852" s="363">
        <v>0</v>
      </c>
      <c r="X852" s="368">
        <v>1</v>
      </c>
      <c r="Y852" s="554">
        <v>0</v>
      </c>
      <c r="Z852" s="311">
        <v>29401000000</v>
      </c>
      <c r="AA852" s="312" t="s">
        <v>50</v>
      </c>
      <c r="AB852" s="313">
        <v>180</v>
      </c>
      <c r="AC852" s="314">
        <v>42156</v>
      </c>
      <c r="AD852" s="314">
        <v>42156</v>
      </c>
      <c r="AE852" s="315">
        <v>42186</v>
      </c>
      <c r="AF852" s="360" t="s">
        <v>1893</v>
      </c>
      <c r="AG852" s="317" t="s">
        <v>1627</v>
      </c>
      <c r="AH852" s="69" t="s">
        <v>2455</v>
      </c>
      <c r="AI852" s="361"/>
      <c r="AJ852" s="361"/>
    </row>
    <row r="853" spans="1:36" s="349" customFormat="1" ht="37.5">
      <c r="A853" s="339" t="s">
        <v>2471</v>
      </c>
      <c r="B853" s="340" t="s">
        <v>2461</v>
      </c>
      <c r="C853" s="339" t="s">
        <v>2462</v>
      </c>
      <c r="D853" s="377" t="s">
        <v>2463</v>
      </c>
      <c r="E853" s="343" t="s">
        <v>1888</v>
      </c>
      <c r="F853" s="316">
        <v>876</v>
      </c>
      <c r="G853" s="316" t="s">
        <v>1949</v>
      </c>
      <c r="H853" s="370">
        <v>0</v>
      </c>
      <c r="I853" s="370">
        <v>0</v>
      </c>
      <c r="J853" s="370">
        <v>0</v>
      </c>
      <c r="K853" s="362">
        <v>0</v>
      </c>
      <c r="L853" s="370">
        <v>0</v>
      </c>
      <c r="M853" s="370">
        <v>0</v>
      </c>
      <c r="N853" s="374">
        <v>0</v>
      </c>
      <c r="O853" s="378">
        <v>0</v>
      </c>
      <c r="P853" s="379">
        <v>1</v>
      </c>
      <c r="Q853" s="372">
        <v>0</v>
      </c>
      <c r="R853" s="372">
        <v>0</v>
      </c>
      <c r="S853" s="380">
        <v>1</v>
      </c>
      <c r="T853" s="381">
        <v>0</v>
      </c>
      <c r="U853" s="381">
        <v>0</v>
      </c>
      <c r="V853" s="382">
        <v>0</v>
      </c>
      <c r="W853" s="383">
        <v>0</v>
      </c>
      <c r="X853" s="384">
        <v>1</v>
      </c>
      <c r="Y853" s="565">
        <v>0</v>
      </c>
      <c r="Z853" s="385">
        <v>29401000000</v>
      </c>
      <c r="AA853" s="316" t="s">
        <v>50</v>
      </c>
      <c r="AB853" s="346">
        <v>527.608</v>
      </c>
      <c r="AC853" s="314">
        <v>42186</v>
      </c>
      <c r="AD853" s="314">
        <v>42186</v>
      </c>
      <c r="AE853" s="315">
        <v>42186</v>
      </c>
      <c r="AF853" s="348" t="s">
        <v>1893</v>
      </c>
      <c r="AG853" s="316" t="s">
        <v>1627</v>
      </c>
      <c r="AH853" s="58" t="s">
        <v>2479</v>
      </c>
      <c r="AI853" s="386"/>
      <c r="AJ853" s="386"/>
    </row>
    <row r="854" spans="1:36" s="319" customFormat="1" ht="36.75" customHeight="1">
      <c r="A854" s="304" t="s">
        <v>2472</v>
      </c>
      <c r="B854" s="340" t="s">
        <v>2461</v>
      </c>
      <c r="C854" s="339" t="s">
        <v>2462</v>
      </c>
      <c r="D854" s="318" t="s">
        <v>2464</v>
      </c>
      <c r="E854" s="305" t="s">
        <v>1888</v>
      </c>
      <c r="F854" s="306" t="s">
        <v>1547</v>
      </c>
      <c r="G854" s="306" t="s">
        <v>1949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87">
        <v>0</v>
      </c>
      <c r="O854" s="378">
        <v>0</v>
      </c>
      <c r="P854" s="388">
        <v>1</v>
      </c>
      <c r="Q854" s="307">
        <v>0</v>
      </c>
      <c r="R854" s="307">
        <v>0</v>
      </c>
      <c r="S854" s="389">
        <v>1</v>
      </c>
      <c r="T854" s="390">
        <v>0</v>
      </c>
      <c r="U854" s="390">
        <v>0</v>
      </c>
      <c r="V854" s="391">
        <v>0</v>
      </c>
      <c r="W854" s="392">
        <v>0</v>
      </c>
      <c r="X854" s="393">
        <v>1</v>
      </c>
      <c r="Y854" s="554">
        <v>0</v>
      </c>
      <c r="Z854" s="311">
        <v>29401000000</v>
      </c>
      <c r="AA854" s="312" t="s">
        <v>50</v>
      </c>
      <c r="AB854" s="313">
        <v>527.608</v>
      </c>
      <c r="AC854" s="314">
        <v>42156</v>
      </c>
      <c r="AD854" s="314">
        <v>42186</v>
      </c>
      <c r="AE854" s="315">
        <v>42186</v>
      </c>
      <c r="AF854" s="360" t="s">
        <v>1893</v>
      </c>
      <c r="AG854" s="317" t="s">
        <v>1627</v>
      </c>
      <c r="AH854" s="69" t="s">
        <v>2479</v>
      </c>
      <c r="AI854" s="361"/>
      <c r="AJ854" s="361"/>
    </row>
    <row r="855" spans="1:36" s="349" customFormat="1" ht="37.5">
      <c r="A855" s="339" t="s">
        <v>2473</v>
      </c>
      <c r="B855" s="340" t="s">
        <v>2461</v>
      </c>
      <c r="C855" s="339" t="s">
        <v>2462</v>
      </c>
      <c r="D855" s="377" t="s">
        <v>2465</v>
      </c>
      <c r="E855" s="343" t="s">
        <v>1888</v>
      </c>
      <c r="F855" s="316">
        <v>876</v>
      </c>
      <c r="G855" s="316" t="s">
        <v>1949</v>
      </c>
      <c r="H855" s="370">
        <v>0</v>
      </c>
      <c r="I855" s="370">
        <v>0</v>
      </c>
      <c r="J855" s="370">
        <v>0</v>
      </c>
      <c r="K855" s="362">
        <v>0</v>
      </c>
      <c r="L855" s="370">
        <v>0</v>
      </c>
      <c r="M855" s="370">
        <v>0</v>
      </c>
      <c r="N855" s="374">
        <v>0</v>
      </c>
      <c r="O855" s="378">
        <v>0</v>
      </c>
      <c r="P855" s="394">
        <v>1</v>
      </c>
      <c r="Q855" s="372">
        <v>0</v>
      </c>
      <c r="R855" s="372">
        <v>0</v>
      </c>
      <c r="S855" s="395">
        <v>1</v>
      </c>
      <c r="T855" s="381">
        <v>0</v>
      </c>
      <c r="U855" s="381">
        <v>0</v>
      </c>
      <c r="V855" s="382">
        <v>0</v>
      </c>
      <c r="W855" s="383">
        <v>0</v>
      </c>
      <c r="X855" s="393">
        <v>1</v>
      </c>
      <c r="Y855" s="565">
        <v>0</v>
      </c>
      <c r="Z855" s="385">
        <v>29401000000</v>
      </c>
      <c r="AA855" s="316" t="s">
        <v>50</v>
      </c>
      <c r="AB855" s="346">
        <v>527.608</v>
      </c>
      <c r="AC855" s="314">
        <v>42186</v>
      </c>
      <c r="AD855" s="314">
        <v>42186</v>
      </c>
      <c r="AE855" s="315">
        <v>42186</v>
      </c>
      <c r="AF855" s="348" t="s">
        <v>1893</v>
      </c>
      <c r="AG855" s="316" t="s">
        <v>1627</v>
      </c>
      <c r="AH855" s="58" t="s">
        <v>2479</v>
      </c>
      <c r="AI855" s="386"/>
      <c r="AJ855" s="386"/>
    </row>
    <row r="856" spans="1:36" s="319" customFormat="1" ht="43.5" customHeight="1">
      <c r="A856" s="304" t="s">
        <v>2474</v>
      </c>
      <c r="B856" s="340" t="s">
        <v>2461</v>
      </c>
      <c r="C856" s="339" t="s">
        <v>2462</v>
      </c>
      <c r="D856" s="318" t="s">
        <v>2466</v>
      </c>
      <c r="E856" s="305" t="s">
        <v>1888</v>
      </c>
      <c r="F856" s="306" t="s">
        <v>1547</v>
      </c>
      <c r="G856" s="306" t="s">
        <v>1949</v>
      </c>
      <c r="H856" s="307">
        <v>0</v>
      </c>
      <c r="I856" s="307">
        <v>0</v>
      </c>
      <c r="J856" s="307">
        <v>0</v>
      </c>
      <c r="K856" s="362">
        <v>0</v>
      </c>
      <c r="L856" s="307">
        <v>0</v>
      </c>
      <c r="M856" s="307">
        <v>0</v>
      </c>
      <c r="N856" s="387">
        <v>0</v>
      </c>
      <c r="O856" s="378">
        <v>0</v>
      </c>
      <c r="P856" s="388">
        <v>1</v>
      </c>
      <c r="Q856" s="307">
        <v>0</v>
      </c>
      <c r="R856" s="307">
        <v>0</v>
      </c>
      <c r="S856" s="389">
        <v>1</v>
      </c>
      <c r="T856" s="390">
        <v>0</v>
      </c>
      <c r="U856" s="390">
        <v>0</v>
      </c>
      <c r="V856" s="391">
        <v>0</v>
      </c>
      <c r="W856" s="392">
        <v>0</v>
      </c>
      <c r="X856" s="393">
        <v>1</v>
      </c>
      <c r="Y856" s="554">
        <v>0</v>
      </c>
      <c r="Z856" s="311">
        <v>29401000000</v>
      </c>
      <c r="AA856" s="312" t="s">
        <v>50</v>
      </c>
      <c r="AB856" s="313">
        <v>527.608</v>
      </c>
      <c r="AC856" s="314">
        <v>42156</v>
      </c>
      <c r="AD856" s="314">
        <v>42186</v>
      </c>
      <c r="AE856" s="315">
        <v>42186</v>
      </c>
      <c r="AF856" s="360" t="s">
        <v>1893</v>
      </c>
      <c r="AG856" s="317" t="s">
        <v>1627</v>
      </c>
      <c r="AH856" s="69" t="s">
        <v>2479</v>
      </c>
      <c r="AI856" s="361"/>
      <c r="AJ856" s="361"/>
    </row>
    <row r="857" spans="1:36" s="319" customFormat="1" ht="37.5" customHeight="1">
      <c r="A857" s="304" t="s">
        <v>2475</v>
      </c>
      <c r="B857" s="340" t="s">
        <v>2461</v>
      </c>
      <c r="C857" s="339" t="s">
        <v>2462</v>
      </c>
      <c r="D857" s="318" t="s">
        <v>2467</v>
      </c>
      <c r="E857" s="305" t="s">
        <v>1888</v>
      </c>
      <c r="F857" s="306" t="s">
        <v>1547</v>
      </c>
      <c r="G857" s="306" t="s">
        <v>1949</v>
      </c>
      <c r="H857" s="307">
        <v>0</v>
      </c>
      <c r="I857" s="307">
        <v>0</v>
      </c>
      <c r="J857" s="307">
        <v>0</v>
      </c>
      <c r="K857" s="362">
        <v>0</v>
      </c>
      <c r="L857" s="307">
        <v>0</v>
      </c>
      <c r="M857" s="307">
        <v>0</v>
      </c>
      <c r="N857" s="387">
        <v>0</v>
      </c>
      <c r="O857" s="378">
        <v>0</v>
      </c>
      <c r="P857" s="388">
        <v>1</v>
      </c>
      <c r="Q857" s="307">
        <v>0</v>
      </c>
      <c r="R857" s="307">
        <v>0</v>
      </c>
      <c r="S857" s="389">
        <v>1</v>
      </c>
      <c r="T857" s="390">
        <v>0</v>
      </c>
      <c r="U857" s="390">
        <v>0</v>
      </c>
      <c r="V857" s="391">
        <v>0</v>
      </c>
      <c r="W857" s="392">
        <v>0</v>
      </c>
      <c r="X857" s="393">
        <v>1</v>
      </c>
      <c r="Y857" s="554">
        <v>0</v>
      </c>
      <c r="Z857" s="311">
        <v>29401000000</v>
      </c>
      <c r="AA857" s="312" t="s">
        <v>50</v>
      </c>
      <c r="AB857" s="313">
        <v>527.608</v>
      </c>
      <c r="AC857" s="314">
        <v>42156</v>
      </c>
      <c r="AD857" s="314">
        <v>42186</v>
      </c>
      <c r="AE857" s="315">
        <v>42186</v>
      </c>
      <c r="AF857" s="360" t="s">
        <v>1893</v>
      </c>
      <c r="AG857" s="317" t="s">
        <v>1627</v>
      </c>
      <c r="AH857" s="69" t="s">
        <v>2479</v>
      </c>
      <c r="AI857" s="361"/>
      <c r="AJ857" s="361"/>
    </row>
    <row r="858" spans="1:36" s="349" customFormat="1" ht="37.5">
      <c r="A858" s="339" t="s">
        <v>2476</v>
      </c>
      <c r="B858" s="340" t="s">
        <v>2461</v>
      </c>
      <c r="C858" s="339" t="s">
        <v>2462</v>
      </c>
      <c r="D858" s="377" t="s">
        <v>2468</v>
      </c>
      <c r="E858" s="343" t="s">
        <v>1888</v>
      </c>
      <c r="F858" s="316">
        <v>876</v>
      </c>
      <c r="G858" s="316" t="s">
        <v>1949</v>
      </c>
      <c r="H858" s="370">
        <v>0</v>
      </c>
      <c r="I858" s="370">
        <v>0</v>
      </c>
      <c r="J858" s="370">
        <v>0</v>
      </c>
      <c r="K858" s="362">
        <v>0</v>
      </c>
      <c r="L858" s="370">
        <v>0</v>
      </c>
      <c r="M858" s="370">
        <v>0</v>
      </c>
      <c r="N858" s="374">
        <v>0</v>
      </c>
      <c r="O858" s="378">
        <v>0</v>
      </c>
      <c r="P858" s="394">
        <v>1</v>
      </c>
      <c r="Q858" s="372">
        <v>0</v>
      </c>
      <c r="R858" s="372">
        <v>0</v>
      </c>
      <c r="S858" s="395">
        <v>1</v>
      </c>
      <c r="T858" s="381">
        <v>0</v>
      </c>
      <c r="U858" s="381">
        <v>0</v>
      </c>
      <c r="V858" s="382">
        <v>0</v>
      </c>
      <c r="W858" s="383">
        <v>0</v>
      </c>
      <c r="X858" s="393">
        <v>1</v>
      </c>
      <c r="Y858" s="565">
        <v>0</v>
      </c>
      <c r="Z858" s="385">
        <v>29401000000</v>
      </c>
      <c r="AA858" s="316" t="s">
        <v>50</v>
      </c>
      <c r="AB858" s="346">
        <v>527.608</v>
      </c>
      <c r="AC858" s="314">
        <v>42186</v>
      </c>
      <c r="AD858" s="314">
        <v>42186</v>
      </c>
      <c r="AE858" s="315">
        <v>42186</v>
      </c>
      <c r="AF858" s="348" t="s">
        <v>1893</v>
      </c>
      <c r="AG858" s="316" t="s">
        <v>1627</v>
      </c>
      <c r="AH858" s="58" t="s">
        <v>2479</v>
      </c>
      <c r="AI858" s="386"/>
      <c r="AJ858" s="386"/>
    </row>
    <row r="859" spans="1:36" s="319" customFormat="1" ht="37.5" customHeight="1">
      <c r="A859" s="304" t="s">
        <v>2477</v>
      </c>
      <c r="B859" s="340" t="s">
        <v>2461</v>
      </c>
      <c r="C859" s="339" t="s">
        <v>2462</v>
      </c>
      <c r="D859" s="318" t="s">
        <v>2469</v>
      </c>
      <c r="E859" s="305" t="s">
        <v>1888</v>
      </c>
      <c r="F859" s="306" t="s">
        <v>1547</v>
      </c>
      <c r="G859" s="306" t="s">
        <v>1949</v>
      </c>
      <c r="H859" s="307">
        <v>0</v>
      </c>
      <c r="I859" s="307">
        <v>0</v>
      </c>
      <c r="J859" s="307">
        <v>0</v>
      </c>
      <c r="K859" s="362">
        <v>0</v>
      </c>
      <c r="L859" s="307">
        <v>0</v>
      </c>
      <c r="M859" s="307">
        <v>0</v>
      </c>
      <c r="N859" s="387">
        <v>0</v>
      </c>
      <c r="O859" s="378">
        <v>0</v>
      </c>
      <c r="P859" s="388">
        <v>1</v>
      </c>
      <c r="Q859" s="307">
        <v>0</v>
      </c>
      <c r="R859" s="307">
        <v>0</v>
      </c>
      <c r="S859" s="389">
        <v>1</v>
      </c>
      <c r="T859" s="390">
        <v>0</v>
      </c>
      <c r="U859" s="390">
        <v>0</v>
      </c>
      <c r="V859" s="391">
        <v>0</v>
      </c>
      <c r="W859" s="392">
        <v>0</v>
      </c>
      <c r="X859" s="393">
        <v>1</v>
      </c>
      <c r="Y859" s="554">
        <v>0</v>
      </c>
      <c r="Z859" s="311">
        <v>29401000000</v>
      </c>
      <c r="AA859" s="312" t="s">
        <v>50</v>
      </c>
      <c r="AB859" s="313">
        <v>527.608</v>
      </c>
      <c r="AC859" s="314">
        <v>42156</v>
      </c>
      <c r="AD859" s="314">
        <v>42186</v>
      </c>
      <c r="AE859" s="315">
        <v>42186</v>
      </c>
      <c r="AF859" s="360" t="s">
        <v>1893</v>
      </c>
      <c r="AG859" s="317" t="s">
        <v>1627</v>
      </c>
      <c r="AH859" s="69" t="s">
        <v>2479</v>
      </c>
      <c r="AI859" s="361"/>
      <c r="AJ859" s="361"/>
    </row>
    <row r="860" spans="1:36" s="319" customFormat="1" ht="37.5" customHeight="1">
      <c r="A860" s="304" t="s">
        <v>2478</v>
      </c>
      <c r="B860" s="340" t="s">
        <v>2461</v>
      </c>
      <c r="C860" s="339" t="s">
        <v>2462</v>
      </c>
      <c r="D860" s="318" t="s">
        <v>2470</v>
      </c>
      <c r="E860" s="305" t="s">
        <v>1888</v>
      </c>
      <c r="F860" s="306" t="s">
        <v>1547</v>
      </c>
      <c r="G860" s="306" t="s">
        <v>1949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1893</v>
      </c>
      <c r="AG860" s="317" t="s">
        <v>1627</v>
      </c>
      <c r="AH860" s="69" t="s">
        <v>2479</v>
      </c>
      <c r="AI860" s="361"/>
      <c r="AJ860" s="361"/>
    </row>
    <row r="861" spans="1:36" s="406" customFormat="1" ht="75" customHeight="1">
      <c r="A861" s="304" t="s">
        <v>2481</v>
      </c>
      <c r="B861" s="304" t="s">
        <v>2433</v>
      </c>
      <c r="C861" s="317">
        <v>9314105</v>
      </c>
      <c r="D861" s="396" t="s">
        <v>2482</v>
      </c>
      <c r="E861" s="357" t="s">
        <v>2480</v>
      </c>
      <c r="F861" s="304" t="s">
        <v>1547</v>
      </c>
      <c r="G861" s="357" t="s">
        <v>1949</v>
      </c>
      <c r="H861" s="397">
        <v>0</v>
      </c>
      <c r="I861" s="397">
        <v>0</v>
      </c>
      <c r="J861" s="397">
        <v>0</v>
      </c>
      <c r="K861" s="398">
        <v>0</v>
      </c>
      <c r="L861" s="397">
        <v>0</v>
      </c>
      <c r="M861" s="397">
        <v>0</v>
      </c>
      <c r="N861" s="397">
        <v>0</v>
      </c>
      <c r="O861" s="398">
        <v>0</v>
      </c>
      <c r="P861" s="399">
        <v>1</v>
      </c>
      <c r="Q861" s="400">
        <v>0</v>
      </c>
      <c r="R861" s="400">
        <v>0</v>
      </c>
      <c r="S861" s="401">
        <v>1</v>
      </c>
      <c r="T861" s="400">
        <v>0</v>
      </c>
      <c r="U861" s="400">
        <v>0</v>
      </c>
      <c r="V861" s="400">
        <v>0</v>
      </c>
      <c r="W861" s="402">
        <v>0</v>
      </c>
      <c r="X861" s="403">
        <v>1</v>
      </c>
      <c r="Y861" s="571">
        <v>0</v>
      </c>
      <c r="Z861" s="312">
        <v>29401000000</v>
      </c>
      <c r="AA861" s="312" t="s">
        <v>50</v>
      </c>
      <c r="AB861" s="404">
        <v>333.465</v>
      </c>
      <c r="AC861" s="315">
        <v>42186</v>
      </c>
      <c r="AD861" s="314">
        <v>42186</v>
      </c>
      <c r="AE861" s="314">
        <v>42248</v>
      </c>
      <c r="AF861" s="314" t="s">
        <v>1893</v>
      </c>
      <c r="AG861" s="312" t="s">
        <v>1627</v>
      </c>
      <c r="AH861" s="63" t="s">
        <v>2479</v>
      </c>
      <c r="AI861" s="405"/>
      <c r="AJ861" s="405"/>
    </row>
    <row r="862" spans="1:34" s="492" customFormat="1" ht="74.25" customHeight="1">
      <c r="A862" s="339" t="s">
        <v>2541</v>
      </c>
      <c r="B862" s="342" t="s">
        <v>2538</v>
      </c>
      <c r="C862" s="339" t="s">
        <v>2539</v>
      </c>
      <c r="D862" s="341" t="s">
        <v>2540</v>
      </c>
      <c r="E862" s="342"/>
      <c r="F862" s="342" t="s">
        <v>1547</v>
      </c>
      <c r="G862" s="342" t="s">
        <v>1956</v>
      </c>
      <c r="H862" s="343">
        <v>0</v>
      </c>
      <c r="I862" s="343">
        <v>0</v>
      </c>
      <c r="J862" s="343">
        <v>0</v>
      </c>
      <c r="K862" s="488">
        <f>H862+I862+J862</f>
        <v>0</v>
      </c>
      <c r="L862" s="343">
        <v>0</v>
      </c>
      <c r="M862" s="343">
        <v>0</v>
      </c>
      <c r="N862" s="343">
        <v>0</v>
      </c>
      <c r="O862" s="488">
        <f>L862+M862+N862</f>
        <v>0</v>
      </c>
      <c r="P862" s="343">
        <v>0</v>
      </c>
      <c r="Q862" s="343">
        <v>0</v>
      </c>
      <c r="R862" s="343">
        <v>0</v>
      </c>
      <c r="S862" s="401">
        <v>0</v>
      </c>
      <c r="T862" s="343">
        <v>0</v>
      </c>
      <c r="U862" s="343">
        <v>0</v>
      </c>
      <c r="V862" s="343">
        <v>0</v>
      </c>
      <c r="W862" s="401">
        <f>T862+U862+V862</f>
        <v>0</v>
      </c>
      <c r="X862" s="403">
        <v>0</v>
      </c>
      <c r="Y862" s="555">
        <v>1</v>
      </c>
      <c r="Z862" s="385">
        <v>29401000000</v>
      </c>
      <c r="AA862" s="316" t="s">
        <v>50</v>
      </c>
      <c r="AB862" s="490">
        <v>1633.375</v>
      </c>
      <c r="AC862" s="489" t="s">
        <v>2523</v>
      </c>
      <c r="AD862" s="489" t="s">
        <v>2523</v>
      </c>
      <c r="AE862" s="489" t="s">
        <v>2537</v>
      </c>
      <c r="AF862" s="491" t="s">
        <v>2500</v>
      </c>
      <c r="AG862" s="316" t="s">
        <v>1627</v>
      </c>
      <c r="AH862" s="360" t="s">
        <v>2542</v>
      </c>
    </row>
    <row r="863" spans="1:34" s="578" customFormat="1" ht="88.5" customHeight="1">
      <c r="A863" s="304" t="s">
        <v>2544</v>
      </c>
      <c r="B863" s="306" t="s">
        <v>2567</v>
      </c>
      <c r="C863" s="304" t="s">
        <v>2568</v>
      </c>
      <c r="D863" s="478" t="s">
        <v>2543</v>
      </c>
      <c r="E863" s="306"/>
      <c r="F863" s="306" t="s">
        <v>1547</v>
      </c>
      <c r="G863" s="306" t="s">
        <v>1956</v>
      </c>
      <c r="H863" s="399">
        <v>0</v>
      </c>
      <c r="I863" s="399">
        <v>0</v>
      </c>
      <c r="J863" s="399">
        <v>0</v>
      </c>
      <c r="K863" s="488">
        <f>H863+I863+J863</f>
        <v>0</v>
      </c>
      <c r="L863" s="399">
        <v>0</v>
      </c>
      <c r="M863" s="399">
        <v>0</v>
      </c>
      <c r="N863" s="399">
        <v>0</v>
      </c>
      <c r="O863" s="488">
        <f>L863+M863+N863</f>
        <v>0</v>
      </c>
      <c r="P863" s="399">
        <v>0</v>
      </c>
      <c r="Q863" s="399">
        <v>0</v>
      </c>
      <c r="R863" s="399">
        <v>0</v>
      </c>
      <c r="S863" s="401">
        <v>0</v>
      </c>
      <c r="T863" s="399">
        <v>0</v>
      </c>
      <c r="U863" s="399">
        <v>0</v>
      </c>
      <c r="V863" s="399">
        <v>0</v>
      </c>
      <c r="W863" s="401">
        <f>T863+U863+V863</f>
        <v>0</v>
      </c>
      <c r="X863" s="403">
        <v>0</v>
      </c>
      <c r="Y863" s="555">
        <v>1</v>
      </c>
      <c r="Z863" s="304">
        <v>29401000000</v>
      </c>
      <c r="AA863" s="312" t="s">
        <v>50</v>
      </c>
      <c r="AB863" s="404">
        <v>107.004</v>
      </c>
      <c r="AC863" s="357" t="s">
        <v>2569</v>
      </c>
      <c r="AD863" s="314">
        <v>42430</v>
      </c>
      <c r="AE863" s="357" t="s">
        <v>2570</v>
      </c>
      <c r="AF863" s="577" t="s">
        <v>2500</v>
      </c>
      <c r="AG863" s="312" t="s">
        <v>1627</v>
      </c>
      <c r="AH863" s="360" t="s">
        <v>2584</v>
      </c>
    </row>
    <row r="864" spans="1:34" s="578" customFormat="1" ht="81" customHeight="1">
      <c r="A864" s="304" t="s">
        <v>2571</v>
      </c>
      <c r="B864" s="306" t="s">
        <v>2572</v>
      </c>
      <c r="C864" s="304" t="s">
        <v>2573</v>
      </c>
      <c r="D864" s="478" t="s">
        <v>2574</v>
      </c>
      <c r="E864" s="306" t="s">
        <v>2575</v>
      </c>
      <c r="F864" s="306" t="s">
        <v>1547</v>
      </c>
      <c r="G864" s="306" t="s">
        <v>1956</v>
      </c>
      <c r="H864" s="399">
        <v>0</v>
      </c>
      <c r="I864" s="399">
        <v>0</v>
      </c>
      <c r="J864" s="399">
        <v>0</v>
      </c>
      <c r="K864" s="488">
        <f>H864+I864+J864</f>
        <v>0</v>
      </c>
      <c r="L864" s="399">
        <v>0</v>
      </c>
      <c r="M864" s="399">
        <v>0</v>
      </c>
      <c r="N864" s="399">
        <v>0</v>
      </c>
      <c r="O864" s="488">
        <v>0</v>
      </c>
      <c r="P864" s="399">
        <v>0</v>
      </c>
      <c r="Q864" s="399">
        <v>0</v>
      </c>
      <c r="R864" s="399">
        <v>0</v>
      </c>
      <c r="S864" s="401">
        <v>0</v>
      </c>
      <c r="T864" s="399">
        <v>0</v>
      </c>
      <c r="U864" s="399">
        <v>0</v>
      </c>
      <c r="V864" s="399">
        <v>0</v>
      </c>
      <c r="W864" s="401">
        <v>0</v>
      </c>
      <c r="X864" s="403">
        <v>0</v>
      </c>
      <c r="Y864" s="555">
        <v>2</v>
      </c>
      <c r="Z864" s="304">
        <v>29401000000</v>
      </c>
      <c r="AA864" s="312" t="s">
        <v>50</v>
      </c>
      <c r="AB864" s="404">
        <v>178.624</v>
      </c>
      <c r="AC864" s="357" t="s">
        <v>2569</v>
      </c>
      <c r="AD864" s="314">
        <v>42430</v>
      </c>
      <c r="AE864" s="357" t="s">
        <v>2570</v>
      </c>
      <c r="AF864" s="577" t="s">
        <v>2500</v>
      </c>
      <c r="AG864" s="312" t="s">
        <v>1627</v>
      </c>
      <c r="AH864" s="360" t="s">
        <v>2585</v>
      </c>
    </row>
    <row r="865" spans="1:34" s="596" customFormat="1" ht="79.5" customHeight="1" outlineLevel="1">
      <c r="A865" s="585" t="s">
        <v>2586</v>
      </c>
      <c r="B865" s="586" t="s">
        <v>2587</v>
      </c>
      <c r="C865" s="586" t="s">
        <v>2587</v>
      </c>
      <c r="D865" s="587" t="s">
        <v>2588</v>
      </c>
      <c r="E865" s="588"/>
      <c r="F865" s="585" t="s">
        <v>1547</v>
      </c>
      <c r="G865" s="589" t="s">
        <v>1539</v>
      </c>
      <c r="H865" s="590">
        <v>0</v>
      </c>
      <c r="I865" s="590">
        <v>0</v>
      </c>
      <c r="J865" s="590">
        <v>0</v>
      </c>
      <c r="K865" s="591">
        <v>0</v>
      </c>
      <c r="L865" s="590">
        <v>0</v>
      </c>
      <c r="M865" s="590">
        <v>0</v>
      </c>
      <c r="N865" s="590">
        <v>0</v>
      </c>
      <c r="O865" s="591">
        <v>0</v>
      </c>
      <c r="P865" s="590">
        <v>0</v>
      </c>
      <c r="Q865" s="588">
        <v>0</v>
      </c>
      <c r="R865" s="588">
        <v>0</v>
      </c>
      <c r="S865" s="592">
        <v>0</v>
      </c>
      <c r="T865" s="588">
        <v>0</v>
      </c>
      <c r="U865" s="588">
        <v>0</v>
      </c>
      <c r="V865" s="588">
        <v>0</v>
      </c>
      <c r="W865" s="592">
        <v>0</v>
      </c>
      <c r="X865" s="593">
        <v>0</v>
      </c>
      <c r="Y865" s="593">
        <v>1</v>
      </c>
      <c r="Z865" s="577">
        <v>29401000000</v>
      </c>
      <c r="AA865" s="586" t="s">
        <v>50</v>
      </c>
      <c r="AB865" s="594">
        <v>1000</v>
      </c>
      <c r="AC865" s="595">
        <v>42430</v>
      </c>
      <c r="AD865" s="585" t="s">
        <v>2594</v>
      </c>
      <c r="AE865" s="595" t="s">
        <v>2608</v>
      </c>
      <c r="AF865" s="577" t="s">
        <v>2500</v>
      </c>
      <c r="AG865" s="577" t="s">
        <v>1627</v>
      </c>
      <c r="AH865" s="360" t="s">
        <v>2609</v>
      </c>
    </row>
    <row r="866" spans="1:34" s="596" customFormat="1" ht="79.5" customHeight="1" outlineLevel="1">
      <c r="A866" s="585" t="s">
        <v>2589</v>
      </c>
      <c r="B866" s="586" t="s">
        <v>2587</v>
      </c>
      <c r="C866" s="586" t="s">
        <v>2587</v>
      </c>
      <c r="D866" s="597" t="s">
        <v>2588</v>
      </c>
      <c r="E866" s="588"/>
      <c r="F866" s="585" t="s">
        <v>1547</v>
      </c>
      <c r="G866" s="598" t="s">
        <v>1539</v>
      </c>
      <c r="H866" s="590">
        <v>0</v>
      </c>
      <c r="I866" s="590">
        <v>0</v>
      </c>
      <c r="J866" s="590">
        <v>0</v>
      </c>
      <c r="K866" s="591">
        <v>0</v>
      </c>
      <c r="L866" s="590">
        <v>0</v>
      </c>
      <c r="M866" s="590">
        <v>0</v>
      </c>
      <c r="N866" s="590">
        <v>0</v>
      </c>
      <c r="O866" s="591">
        <v>0</v>
      </c>
      <c r="P866" s="590">
        <v>0</v>
      </c>
      <c r="Q866" s="588">
        <v>0</v>
      </c>
      <c r="R866" s="588">
        <v>0</v>
      </c>
      <c r="S866" s="592">
        <v>0</v>
      </c>
      <c r="T866" s="588">
        <v>0</v>
      </c>
      <c r="U866" s="588">
        <v>0</v>
      </c>
      <c r="V866" s="588">
        <v>0</v>
      </c>
      <c r="W866" s="592">
        <v>0</v>
      </c>
      <c r="X866" s="593">
        <v>0</v>
      </c>
      <c r="Y866" s="593">
        <v>7</v>
      </c>
      <c r="Z866" s="577">
        <v>29401000000</v>
      </c>
      <c r="AA866" s="586" t="s">
        <v>50</v>
      </c>
      <c r="AB866" s="594">
        <v>5000</v>
      </c>
      <c r="AC866" s="595">
        <v>42430</v>
      </c>
      <c r="AD866" s="585" t="s">
        <v>2594</v>
      </c>
      <c r="AE866" s="595">
        <v>42704</v>
      </c>
      <c r="AF866" s="577" t="s">
        <v>2500</v>
      </c>
      <c r="AG866" s="577" t="s">
        <v>1627</v>
      </c>
      <c r="AH866" s="360" t="s">
        <v>2609</v>
      </c>
    </row>
    <row r="867" spans="1:34" s="596" customFormat="1" ht="79.5" customHeight="1" outlineLevel="1">
      <c r="A867" s="585" t="s">
        <v>2590</v>
      </c>
      <c r="B867" s="586" t="s">
        <v>2587</v>
      </c>
      <c r="C867" s="586" t="s">
        <v>2587</v>
      </c>
      <c r="D867" s="597" t="s">
        <v>2591</v>
      </c>
      <c r="E867" s="588"/>
      <c r="F867" s="585" t="s">
        <v>1547</v>
      </c>
      <c r="G867" s="598" t="s">
        <v>1539</v>
      </c>
      <c r="H867" s="590">
        <v>0</v>
      </c>
      <c r="I867" s="590">
        <v>0</v>
      </c>
      <c r="J867" s="590">
        <v>0</v>
      </c>
      <c r="K867" s="591">
        <v>0</v>
      </c>
      <c r="L867" s="590">
        <v>0</v>
      </c>
      <c r="M867" s="590">
        <v>0</v>
      </c>
      <c r="N867" s="590">
        <v>0</v>
      </c>
      <c r="O867" s="591">
        <v>0</v>
      </c>
      <c r="P867" s="590">
        <v>0</v>
      </c>
      <c r="Q867" s="588">
        <v>0</v>
      </c>
      <c r="R867" s="588">
        <v>0</v>
      </c>
      <c r="S867" s="592">
        <v>0</v>
      </c>
      <c r="T867" s="588">
        <v>0</v>
      </c>
      <c r="U867" s="588">
        <v>0</v>
      </c>
      <c r="V867" s="588">
        <v>0</v>
      </c>
      <c r="W867" s="592">
        <v>0</v>
      </c>
      <c r="X867" s="593">
        <v>0</v>
      </c>
      <c r="Y867" s="593">
        <v>12</v>
      </c>
      <c r="Z867" s="577">
        <v>29401000000</v>
      </c>
      <c r="AA867" s="586" t="s">
        <v>50</v>
      </c>
      <c r="AB867" s="594">
        <v>5000</v>
      </c>
      <c r="AC867" s="595">
        <v>42430</v>
      </c>
      <c r="AD867" s="585" t="s">
        <v>2594</v>
      </c>
      <c r="AE867" s="595">
        <v>42735</v>
      </c>
      <c r="AF867" s="577" t="s">
        <v>2500</v>
      </c>
      <c r="AG867" s="577" t="s">
        <v>1627</v>
      </c>
      <c r="AH867" s="360" t="s">
        <v>2609</v>
      </c>
    </row>
    <row r="868" spans="1:34" s="606" customFormat="1" ht="111" customHeight="1">
      <c r="A868" s="599" t="s">
        <v>2653</v>
      </c>
      <c r="B868" s="586" t="s">
        <v>2654</v>
      </c>
      <c r="C868" s="599" t="s">
        <v>2655</v>
      </c>
      <c r="D868" s="722" t="s">
        <v>2656</v>
      </c>
      <c r="E868" s="585" t="s">
        <v>1888</v>
      </c>
      <c r="F868" s="599" t="s">
        <v>946</v>
      </c>
      <c r="G868" s="634" t="s">
        <v>2644</v>
      </c>
      <c r="H868" s="723">
        <v>0</v>
      </c>
      <c r="I868" s="723">
        <v>0</v>
      </c>
      <c r="J868" s="723">
        <v>0</v>
      </c>
      <c r="K868" s="727">
        <v>0</v>
      </c>
      <c r="L868" s="723">
        <v>0</v>
      </c>
      <c r="M868" s="723">
        <v>0</v>
      </c>
      <c r="N868" s="723">
        <v>0</v>
      </c>
      <c r="O868" s="727">
        <v>0</v>
      </c>
      <c r="P868" s="723">
        <v>0</v>
      </c>
      <c r="Q868" s="723">
        <v>0</v>
      </c>
      <c r="R868" s="723">
        <v>0</v>
      </c>
      <c r="S868" s="727">
        <v>0</v>
      </c>
      <c r="T868" s="723">
        <v>0</v>
      </c>
      <c r="U868" s="723">
        <v>0</v>
      </c>
      <c r="V868" s="723">
        <v>0</v>
      </c>
      <c r="W868" s="727">
        <v>0</v>
      </c>
      <c r="X868" s="728">
        <v>0</v>
      </c>
      <c r="Y868" s="729">
        <v>5000</v>
      </c>
      <c r="Z868" s="726">
        <v>29401000000</v>
      </c>
      <c r="AA868" s="624" t="s">
        <v>2657</v>
      </c>
      <c r="AB868" s="724">
        <v>621.5</v>
      </c>
      <c r="AC868" s="725">
        <v>42522</v>
      </c>
      <c r="AD868" s="725">
        <v>42522</v>
      </c>
      <c r="AE868" s="725">
        <v>42766</v>
      </c>
      <c r="AF868" s="491" t="s">
        <v>1893</v>
      </c>
      <c r="AG868" s="491" t="s">
        <v>1627</v>
      </c>
      <c r="AH868" s="577" t="s">
        <v>2660</v>
      </c>
    </row>
    <row r="869" spans="1:34" s="1" customFormat="1" ht="18.75">
      <c r="A869" s="23" t="s">
        <v>1514</v>
      </c>
      <c r="B869" s="24"/>
      <c r="C869" s="23"/>
      <c r="D869" s="185" t="s">
        <v>1550</v>
      </c>
      <c r="E869" s="24"/>
      <c r="F869" s="24"/>
      <c r="G869" s="24"/>
      <c r="H869" s="25"/>
      <c r="I869" s="25"/>
      <c r="J869" s="25"/>
      <c r="K869" s="231">
        <v>0</v>
      </c>
      <c r="L869" s="25"/>
      <c r="M869" s="25"/>
      <c r="N869" s="25"/>
      <c r="O869" s="231">
        <v>0</v>
      </c>
      <c r="P869" s="25"/>
      <c r="Q869" s="25"/>
      <c r="R869" s="25"/>
      <c r="S869" s="231">
        <v>0</v>
      </c>
      <c r="T869" s="25"/>
      <c r="U869" s="25"/>
      <c r="V869" s="25"/>
      <c r="W869" s="231">
        <v>0</v>
      </c>
      <c r="X869" s="26"/>
      <c r="Y869" s="551">
        <v>0</v>
      </c>
      <c r="Z869" s="119"/>
      <c r="AA869" s="119"/>
      <c r="AB869" s="280">
        <f>SUM(AB870:AB908)</f>
        <v>104420.925</v>
      </c>
      <c r="AC869" s="28"/>
      <c r="AD869" s="29"/>
      <c r="AE869" s="29"/>
      <c r="AF869" s="27"/>
      <c r="AG869" s="27"/>
      <c r="AH869" s="326"/>
    </row>
    <row r="870" spans="1:34" s="1" customFormat="1" ht="47.25" customHeight="1">
      <c r="A870" s="38" t="s">
        <v>1516</v>
      </c>
      <c r="B870" s="66" t="s">
        <v>1552</v>
      </c>
      <c r="C870" s="38" t="s">
        <v>1553</v>
      </c>
      <c r="D870" s="190" t="s">
        <v>1554</v>
      </c>
      <c r="E870" s="131"/>
      <c r="F870" s="131"/>
      <c r="G870" s="131"/>
      <c r="H870" s="42"/>
      <c r="I870" s="42"/>
      <c r="J870" s="42"/>
      <c r="K870" s="225">
        <v>0</v>
      </c>
      <c r="L870" s="42"/>
      <c r="M870" s="42"/>
      <c r="N870" s="42"/>
      <c r="O870" s="225">
        <v>0</v>
      </c>
      <c r="P870" s="42"/>
      <c r="Q870" s="42"/>
      <c r="R870" s="42"/>
      <c r="S870" s="225">
        <v>0</v>
      </c>
      <c r="T870" s="42"/>
      <c r="U870" s="42"/>
      <c r="V870" s="42"/>
      <c r="W870" s="225">
        <v>0</v>
      </c>
      <c r="X870" s="43">
        <v>0</v>
      </c>
      <c r="Y870" s="553">
        <v>0</v>
      </c>
      <c r="Z870" s="44"/>
      <c r="AA870" s="44"/>
      <c r="AB870" s="83"/>
      <c r="AC870" s="65"/>
      <c r="AD870" s="45"/>
      <c r="AE870" s="45"/>
      <c r="AF870" s="44"/>
      <c r="AG870" s="44"/>
      <c r="AH870" s="63"/>
    </row>
    <row r="871" spans="1:34" s="319" customFormat="1" ht="98.25" customHeight="1">
      <c r="A871" s="304" t="s">
        <v>2360</v>
      </c>
      <c r="B871" s="306" t="s">
        <v>2358</v>
      </c>
      <c r="C871" s="304" t="s">
        <v>1947</v>
      </c>
      <c r="D871" s="318" t="s">
        <v>2357</v>
      </c>
      <c r="E871" s="305" t="s">
        <v>1888</v>
      </c>
      <c r="F871" s="306" t="s">
        <v>1547</v>
      </c>
      <c r="G871" s="306" t="s">
        <v>1949</v>
      </c>
      <c r="H871" s="307">
        <v>1</v>
      </c>
      <c r="I871" s="307">
        <v>1</v>
      </c>
      <c r="J871" s="307">
        <v>1</v>
      </c>
      <c r="K871" s="308">
        <v>3</v>
      </c>
      <c r="L871" s="307">
        <v>1</v>
      </c>
      <c r="M871" s="307">
        <v>1</v>
      </c>
      <c r="N871" s="307">
        <v>1</v>
      </c>
      <c r="O871" s="308">
        <v>3</v>
      </c>
      <c r="P871" s="307">
        <v>1</v>
      </c>
      <c r="Q871" s="307">
        <v>1</v>
      </c>
      <c r="R871" s="307">
        <v>1</v>
      </c>
      <c r="S871" s="309">
        <v>3</v>
      </c>
      <c r="T871" s="307">
        <v>1</v>
      </c>
      <c r="U871" s="307">
        <v>1</v>
      </c>
      <c r="V871" s="307">
        <v>0</v>
      </c>
      <c r="W871" s="309">
        <v>2</v>
      </c>
      <c r="X871" s="310">
        <v>11</v>
      </c>
      <c r="Y871" s="554">
        <v>0</v>
      </c>
      <c r="Z871" s="311">
        <v>29401000000</v>
      </c>
      <c r="AA871" s="312" t="s">
        <v>50</v>
      </c>
      <c r="AB871" s="313">
        <v>4624.13</v>
      </c>
      <c r="AC871" s="314">
        <v>42005</v>
      </c>
      <c r="AD871" s="314">
        <v>42036</v>
      </c>
      <c r="AE871" s="315">
        <v>42309</v>
      </c>
      <c r="AF871" s="316" t="s">
        <v>1893</v>
      </c>
      <c r="AG871" s="317" t="s">
        <v>1627</v>
      </c>
      <c r="AH871" s="69" t="s">
        <v>2367</v>
      </c>
    </row>
    <row r="872" spans="1:34" s="319" customFormat="1" ht="111" customHeight="1">
      <c r="A872" s="304" t="s">
        <v>2361</v>
      </c>
      <c r="B872" s="306" t="s">
        <v>2358</v>
      </c>
      <c r="C872" s="304" t="s">
        <v>1947</v>
      </c>
      <c r="D872" s="318" t="s">
        <v>2359</v>
      </c>
      <c r="E872" s="305" t="s">
        <v>1888</v>
      </c>
      <c r="F872" s="306" t="s">
        <v>1547</v>
      </c>
      <c r="G872" s="306" t="s">
        <v>1949</v>
      </c>
      <c r="H872" s="307">
        <v>1</v>
      </c>
      <c r="I872" s="307">
        <v>1</v>
      </c>
      <c r="J872" s="307">
        <v>1</v>
      </c>
      <c r="K872" s="308">
        <v>3</v>
      </c>
      <c r="L872" s="307">
        <v>1</v>
      </c>
      <c r="M872" s="307">
        <v>1</v>
      </c>
      <c r="N872" s="307">
        <v>1</v>
      </c>
      <c r="O872" s="308">
        <v>3</v>
      </c>
      <c r="P872" s="307">
        <v>1</v>
      </c>
      <c r="Q872" s="307">
        <v>1</v>
      </c>
      <c r="R872" s="307">
        <v>1</v>
      </c>
      <c r="S872" s="309">
        <v>3</v>
      </c>
      <c r="T872" s="307">
        <v>1</v>
      </c>
      <c r="U872" s="307">
        <v>1</v>
      </c>
      <c r="V872" s="307">
        <v>0</v>
      </c>
      <c r="W872" s="309">
        <v>2</v>
      </c>
      <c r="X872" s="310">
        <v>11</v>
      </c>
      <c r="Y872" s="554">
        <v>0</v>
      </c>
      <c r="Z872" s="311">
        <v>29401000000</v>
      </c>
      <c r="AA872" s="312" t="s">
        <v>50</v>
      </c>
      <c r="AB872" s="313">
        <v>10743.12</v>
      </c>
      <c r="AC872" s="314">
        <v>42005</v>
      </c>
      <c r="AD872" s="314">
        <v>42036</v>
      </c>
      <c r="AE872" s="315">
        <v>42309</v>
      </c>
      <c r="AF872" s="316" t="s">
        <v>1893</v>
      </c>
      <c r="AG872" s="317" t="s">
        <v>1627</v>
      </c>
      <c r="AH872" s="69" t="s">
        <v>2367</v>
      </c>
    </row>
    <row r="873" spans="1:34" s="626" customFormat="1" ht="147.75" customHeight="1" outlineLevel="1">
      <c r="A873" s="585" t="s">
        <v>2595</v>
      </c>
      <c r="B873" s="618" t="s">
        <v>2596</v>
      </c>
      <c r="C873" s="618">
        <v>68</v>
      </c>
      <c r="D873" s="619" t="s">
        <v>2597</v>
      </c>
      <c r="E873" s="620"/>
      <c r="F873" s="621" t="s">
        <v>1547</v>
      </c>
      <c r="G873" s="598" t="s">
        <v>1539</v>
      </c>
      <c r="H873" s="622">
        <v>0</v>
      </c>
      <c r="I873" s="622">
        <v>0</v>
      </c>
      <c r="J873" s="622">
        <v>0</v>
      </c>
      <c r="K873" s="627">
        <v>0</v>
      </c>
      <c r="L873" s="622">
        <v>0</v>
      </c>
      <c r="M873" s="622">
        <v>0</v>
      </c>
      <c r="N873" s="622">
        <v>0</v>
      </c>
      <c r="O873" s="627">
        <v>0</v>
      </c>
      <c r="P873" s="622">
        <v>0</v>
      </c>
      <c r="Q873" s="620">
        <v>0</v>
      </c>
      <c r="R873" s="620">
        <v>0</v>
      </c>
      <c r="S873" s="628">
        <v>0</v>
      </c>
      <c r="T873" s="620">
        <v>0</v>
      </c>
      <c r="U873" s="620">
        <v>0</v>
      </c>
      <c r="V873" s="620">
        <v>0</v>
      </c>
      <c r="W873" s="628">
        <v>0</v>
      </c>
      <c r="X873" s="593">
        <v>0</v>
      </c>
      <c r="Y873" s="629">
        <v>12</v>
      </c>
      <c r="Z873" s="623">
        <v>29401000000</v>
      </c>
      <c r="AA873" s="624" t="s">
        <v>50</v>
      </c>
      <c r="AB873" s="618" t="s">
        <v>2599</v>
      </c>
      <c r="AC873" s="625" t="s">
        <v>2598</v>
      </c>
      <c r="AD873" s="625">
        <v>42430</v>
      </c>
      <c r="AE873" s="625">
        <v>47847</v>
      </c>
      <c r="AF873" s="623" t="s">
        <v>2500</v>
      </c>
      <c r="AG873" s="577" t="s">
        <v>1627</v>
      </c>
      <c r="AH873" s="360" t="s">
        <v>2609</v>
      </c>
    </row>
    <row r="874" spans="1:34" s="626" customFormat="1" ht="112.5" customHeight="1" outlineLevel="1">
      <c r="A874" s="585" t="s">
        <v>2629</v>
      </c>
      <c r="B874" s="624" t="s">
        <v>2630</v>
      </c>
      <c r="C874" s="624" t="s">
        <v>2631</v>
      </c>
      <c r="D874" s="619" t="s">
        <v>2632</v>
      </c>
      <c r="E874" s="620"/>
      <c r="F874" s="621" t="s">
        <v>1547</v>
      </c>
      <c r="G874" s="621" t="s">
        <v>2633</v>
      </c>
      <c r="H874" s="622">
        <v>0</v>
      </c>
      <c r="I874" s="622">
        <v>0</v>
      </c>
      <c r="J874" s="622">
        <v>0</v>
      </c>
      <c r="K874" s="591">
        <v>0</v>
      </c>
      <c r="L874" s="622">
        <v>0</v>
      </c>
      <c r="M874" s="622">
        <v>0</v>
      </c>
      <c r="N874" s="622">
        <v>0</v>
      </c>
      <c r="O874" s="591">
        <v>0</v>
      </c>
      <c r="P874" s="622">
        <v>0</v>
      </c>
      <c r="Q874" s="620">
        <v>0</v>
      </c>
      <c r="R874" s="620">
        <v>0</v>
      </c>
      <c r="S874" s="592">
        <v>0</v>
      </c>
      <c r="T874" s="620">
        <v>0</v>
      </c>
      <c r="U874" s="620">
        <v>0</v>
      </c>
      <c r="V874" s="620">
        <v>0</v>
      </c>
      <c r="W874" s="592">
        <v>0</v>
      </c>
      <c r="X874" s="593">
        <v>0</v>
      </c>
      <c r="Y874" s="593">
        <v>11</v>
      </c>
      <c r="Z874" s="623">
        <v>29401000000</v>
      </c>
      <c r="AA874" s="624" t="s">
        <v>50</v>
      </c>
      <c r="AB874" s="666">
        <v>11212.56</v>
      </c>
      <c r="AC874" s="625">
        <v>42491</v>
      </c>
      <c r="AD874" s="625">
        <v>42491</v>
      </c>
      <c r="AE874" s="625">
        <v>42704</v>
      </c>
      <c r="AF874" s="623" t="s">
        <v>2500</v>
      </c>
      <c r="AG874" s="623" t="s">
        <v>1627</v>
      </c>
      <c r="AH874" s="577" t="s">
        <v>2628</v>
      </c>
    </row>
    <row r="875" spans="1:34" s="626" customFormat="1" ht="116.25" customHeight="1" outlineLevel="1">
      <c r="A875" s="585" t="s">
        <v>2634</v>
      </c>
      <c r="B875" s="624" t="s">
        <v>2630</v>
      </c>
      <c r="C875" s="624" t="s">
        <v>2631</v>
      </c>
      <c r="D875" s="619" t="s">
        <v>2635</v>
      </c>
      <c r="E875" s="620"/>
      <c r="F875" s="621" t="s">
        <v>1547</v>
      </c>
      <c r="G875" s="621" t="s">
        <v>2633</v>
      </c>
      <c r="H875" s="622">
        <v>0</v>
      </c>
      <c r="I875" s="622">
        <v>0</v>
      </c>
      <c r="J875" s="622">
        <v>0</v>
      </c>
      <c r="K875" s="591">
        <v>0</v>
      </c>
      <c r="L875" s="622">
        <v>0</v>
      </c>
      <c r="M875" s="622">
        <v>0</v>
      </c>
      <c r="N875" s="622">
        <v>0</v>
      </c>
      <c r="O875" s="591">
        <v>0</v>
      </c>
      <c r="P875" s="622">
        <v>0</v>
      </c>
      <c r="Q875" s="620">
        <v>0</v>
      </c>
      <c r="R875" s="620">
        <v>0</v>
      </c>
      <c r="S875" s="592">
        <v>0</v>
      </c>
      <c r="T875" s="620">
        <v>0</v>
      </c>
      <c r="U875" s="620">
        <v>0</v>
      </c>
      <c r="V875" s="620">
        <v>0</v>
      </c>
      <c r="W875" s="592">
        <v>0</v>
      </c>
      <c r="X875" s="593">
        <v>0</v>
      </c>
      <c r="Y875" s="593">
        <v>11</v>
      </c>
      <c r="Z875" s="623">
        <v>29401000000</v>
      </c>
      <c r="AA875" s="624" t="s">
        <v>50</v>
      </c>
      <c r="AB875" s="666">
        <v>4451.07</v>
      </c>
      <c r="AC875" s="625">
        <v>42491</v>
      </c>
      <c r="AD875" s="625">
        <v>42491</v>
      </c>
      <c r="AE875" s="625">
        <v>42704</v>
      </c>
      <c r="AF875" s="623" t="s">
        <v>2500</v>
      </c>
      <c r="AG875" s="623" t="s">
        <v>1627</v>
      </c>
      <c r="AH875" s="577" t="s">
        <v>2628</v>
      </c>
    </row>
    <row r="876" spans="1:34" s="484" customFormat="1" ht="18.75">
      <c r="A876" s="23" t="s">
        <v>1521</v>
      </c>
      <c r="B876" s="481" t="s">
        <v>1556</v>
      </c>
      <c r="C876" s="23" t="s">
        <v>1557</v>
      </c>
      <c r="D876" s="482" t="s">
        <v>1558</v>
      </c>
      <c r="E876" s="483"/>
      <c r="F876" s="483"/>
      <c r="G876" s="483"/>
      <c r="H876" s="25"/>
      <c r="I876" s="25"/>
      <c r="J876" s="25"/>
      <c r="K876" s="25">
        <v>0</v>
      </c>
      <c r="L876" s="25"/>
      <c r="M876" s="25"/>
      <c r="N876" s="25"/>
      <c r="O876" s="25">
        <v>0</v>
      </c>
      <c r="P876" s="25"/>
      <c r="Q876" s="25"/>
      <c r="R876" s="25"/>
      <c r="S876" s="25">
        <v>0</v>
      </c>
      <c r="T876" s="25"/>
      <c r="U876" s="25"/>
      <c r="V876" s="25"/>
      <c r="W876" s="25">
        <v>0</v>
      </c>
      <c r="X876" s="26">
        <v>0</v>
      </c>
      <c r="Y876" s="551">
        <v>0</v>
      </c>
      <c r="Z876" s="27"/>
      <c r="AA876" s="27"/>
      <c r="AB876" s="28"/>
      <c r="AC876" s="28"/>
      <c r="AD876" s="29"/>
      <c r="AE876" s="29"/>
      <c r="AF876" s="27"/>
      <c r="AG876" s="27"/>
      <c r="AH876" s="326"/>
    </row>
    <row r="877" spans="1:34" s="319" customFormat="1" ht="39" customHeight="1">
      <c r="A877" s="304" t="s">
        <v>2368</v>
      </c>
      <c r="B877" s="306" t="s">
        <v>2369</v>
      </c>
      <c r="C877" s="304" t="s">
        <v>2374</v>
      </c>
      <c r="D877" s="318" t="s">
        <v>2370</v>
      </c>
      <c r="E877" s="305" t="s">
        <v>1888</v>
      </c>
      <c r="F877" s="306" t="s">
        <v>1547</v>
      </c>
      <c r="G877" s="306" t="s">
        <v>1949</v>
      </c>
      <c r="H877" s="307">
        <v>0</v>
      </c>
      <c r="I877" s="307">
        <v>1</v>
      </c>
      <c r="J877" s="307">
        <v>1</v>
      </c>
      <c r="K877" s="308">
        <v>2</v>
      </c>
      <c r="L877" s="307">
        <v>1</v>
      </c>
      <c r="M877" s="307">
        <v>1</v>
      </c>
      <c r="N877" s="307">
        <v>1</v>
      </c>
      <c r="O877" s="308">
        <v>3</v>
      </c>
      <c r="P877" s="307">
        <v>1</v>
      </c>
      <c r="Q877" s="307">
        <v>1</v>
      </c>
      <c r="R877" s="307">
        <v>1</v>
      </c>
      <c r="S877" s="309">
        <v>3</v>
      </c>
      <c r="T877" s="307">
        <v>1</v>
      </c>
      <c r="U877" s="307">
        <v>1</v>
      </c>
      <c r="V877" s="307">
        <v>1</v>
      </c>
      <c r="W877" s="309">
        <v>3</v>
      </c>
      <c r="X877" s="310">
        <v>11</v>
      </c>
      <c r="Y877" s="554">
        <v>0</v>
      </c>
      <c r="Z877" s="311">
        <v>29401000000</v>
      </c>
      <c r="AA877" s="312" t="s">
        <v>50</v>
      </c>
      <c r="AB877" s="313">
        <v>1000</v>
      </c>
      <c r="AC877" s="314">
        <v>42036</v>
      </c>
      <c r="AD877" s="314">
        <v>42036</v>
      </c>
      <c r="AE877" s="314">
        <v>42339</v>
      </c>
      <c r="AF877" s="360" t="s">
        <v>1893</v>
      </c>
      <c r="AG877" s="316" t="s">
        <v>1627</v>
      </c>
      <c r="AH877" s="69" t="s">
        <v>2375</v>
      </c>
    </row>
    <row r="878" spans="1:34" s="319" customFormat="1" ht="42.75" customHeight="1">
      <c r="A878" s="304" t="s">
        <v>2371</v>
      </c>
      <c r="B878" s="306" t="s">
        <v>2369</v>
      </c>
      <c r="C878" s="304" t="s">
        <v>2374</v>
      </c>
      <c r="D878" s="318" t="s">
        <v>2370</v>
      </c>
      <c r="E878" s="305" t="s">
        <v>1888</v>
      </c>
      <c r="F878" s="306" t="s">
        <v>1547</v>
      </c>
      <c r="G878" s="306" t="s">
        <v>1949</v>
      </c>
      <c r="H878" s="307">
        <v>0</v>
      </c>
      <c r="I878" s="307">
        <v>1</v>
      </c>
      <c r="J878" s="307">
        <v>1</v>
      </c>
      <c r="K878" s="308">
        <v>2</v>
      </c>
      <c r="L878" s="307">
        <v>1</v>
      </c>
      <c r="M878" s="307">
        <v>1</v>
      </c>
      <c r="N878" s="307">
        <v>1</v>
      </c>
      <c r="O878" s="308">
        <v>3</v>
      </c>
      <c r="P878" s="307">
        <v>1</v>
      </c>
      <c r="Q878" s="307">
        <v>1</v>
      </c>
      <c r="R878" s="307">
        <v>1</v>
      </c>
      <c r="S878" s="309">
        <v>3</v>
      </c>
      <c r="T878" s="307">
        <v>1</v>
      </c>
      <c r="U878" s="307">
        <v>1</v>
      </c>
      <c r="V878" s="307">
        <v>1</v>
      </c>
      <c r="W878" s="309">
        <v>3</v>
      </c>
      <c r="X878" s="310">
        <v>11</v>
      </c>
      <c r="Y878" s="554">
        <v>0</v>
      </c>
      <c r="Z878" s="311">
        <v>29401000000</v>
      </c>
      <c r="AA878" s="312" t="s">
        <v>50</v>
      </c>
      <c r="AB878" s="313">
        <v>1000</v>
      </c>
      <c r="AC878" s="314">
        <v>42036</v>
      </c>
      <c r="AD878" s="314">
        <v>42036</v>
      </c>
      <c r="AE878" s="314">
        <v>42339</v>
      </c>
      <c r="AF878" s="360" t="s">
        <v>1893</v>
      </c>
      <c r="AG878" s="316" t="s">
        <v>1627</v>
      </c>
      <c r="AH878" s="69" t="s">
        <v>2375</v>
      </c>
    </row>
    <row r="879" spans="1:34" s="319" customFormat="1" ht="39" customHeight="1">
      <c r="A879" s="304" t="s">
        <v>2372</v>
      </c>
      <c r="B879" s="306" t="s">
        <v>2369</v>
      </c>
      <c r="C879" s="304" t="s">
        <v>2374</v>
      </c>
      <c r="D879" s="318" t="s">
        <v>2370</v>
      </c>
      <c r="E879" s="305" t="s">
        <v>1888</v>
      </c>
      <c r="F879" s="306" t="s">
        <v>1547</v>
      </c>
      <c r="G879" s="306" t="s">
        <v>1949</v>
      </c>
      <c r="H879" s="307">
        <v>0</v>
      </c>
      <c r="I879" s="307">
        <v>1</v>
      </c>
      <c r="J879" s="307">
        <v>1</v>
      </c>
      <c r="K879" s="308">
        <v>2</v>
      </c>
      <c r="L879" s="307">
        <v>1</v>
      </c>
      <c r="M879" s="307">
        <v>1</v>
      </c>
      <c r="N879" s="307">
        <v>1</v>
      </c>
      <c r="O879" s="308">
        <v>3</v>
      </c>
      <c r="P879" s="307">
        <v>1</v>
      </c>
      <c r="Q879" s="307">
        <v>1</v>
      </c>
      <c r="R879" s="307">
        <v>1</v>
      </c>
      <c r="S879" s="309">
        <v>3</v>
      </c>
      <c r="T879" s="307">
        <v>1</v>
      </c>
      <c r="U879" s="307">
        <v>1</v>
      </c>
      <c r="V879" s="307">
        <v>1</v>
      </c>
      <c r="W879" s="309">
        <v>3</v>
      </c>
      <c r="X879" s="310">
        <v>11</v>
      </c>
      <c r="Y879" s="554">
        <v>0</v>
      </c>
      <c r="Z879" s="311">
        <v>29401000000</v>
      </c>
      <c r="AA879" s="312" t="s">
        <v>50</v>
      </c>
      <c r="AB879" s="313">
        <v>1000</v>
      </c>
      <c r="AC879" s="314">
        <v>42036</v>
      </c>
      <c r="AD879" s="314">
        <v>42036</v>
      </c>
      <c r="AE879" s="314">
        <v>42339</v>
      </c>
      <c r="AF879" s="360" t="s">
        <v>1893</v>
      </c>
      <c r="AG879" s="316" t="s">
        <v>1627</v>
      </c>
      <c r="AH879" s="69" t="s">
        <v>2375</v>
      </c>
    </row>
    <row r="880" spans="1:34" s="319" customFormat="1" ht="40.5" customHeight="1">
      <c r="A880" s="304" t="s">
        <v>2373</v>
      </c>
      <c r="B880" s="306" t="s">
        <v>2369</v>
      </c>
      <c r="C880" s="304" t="s">
        <v>2374</v>
      </c>
      <c r="D880" s="318" t="s">
        <v>2370</v>
      </c>
      <c r="E880" s="305" t="s">
        <v>1888</v>
      </c>
      <c r="F880" s="306" t="s">
        <v>1547</v>
      </c>
      <c r="G880" s="306" t="s">
        <v>1949</v>
      </c>
      <c r="H880" s="307">
        <v>0</v>
      </c>
      <c r="I880" s="307">
        <v>1</v>
      </c>
      <c r="J880" s="307">
        <v>1</v>
      </c>
      <c r="K880" s="308">
        <v>2</v>
      </c>
      <c r="L880" s="307">
        <v>1</v>
      </c>
      <c r="M880" s="307">
        <v>1</v>
      </c>
      <c r="N880" s="307">
        <v>1</v>
      </c>
      <c r="O880" s="308">
        <v>3</v>
      </c>
      <c r="P880" s="307">
        <v>1</v>
      </c>
      <c r="Q880" s="307">
        <v>1</v>
      </c>
      <c r="R880" s="307">
        <v>1</v>
      </c>
      <c r="S880" s="309">
        <v>3</v>
      </c>
      <c r="T880" s="307">
        <v>1</v>
      </c>
      <c r="U880" s="307">
        <v>1</v>
      </c>
      <c r="V880" s="307">
        <v>1</v>
      </c>
      <c r="W880" s="309">
        <v>3</v>
      </c>
      <c r="X880" s="310">
        <v>11</v>
      </c>
      <c r="Y880" s="554">
        <v>0</v>
      </c>
      <c r="Z880" s="311">
        <v>29401000000</v>
      </c>
      <c r="AA880" s="312" t="s">
        <v>50</v>
      </c>
      <c r="AB880" s="313">
        <v>1000</v>
      </c>
      <c r="AC880" s="314">
        <v>42036</v>
      </c>
      <c r="AD880" s="314">
        <v>42036</v>
      </c>
      <c r="AE880" s="314">
        <v>42339</v>
      </c>
      <c r="AF880" s="360" t="s">
        <v>1893</v>
      </c>
      <c r="AG880" s="316" t="s">
        <v>1627</v>
      </c>
      <c r="AH880" s="69" t="s">
        <v>2375</v>
      </c>
    </row>
    <row r="881" spans="1:35" s="319" customFormat="1" ht="39" customHeight="1">
      <c r="A881" s="304" t="s">
        <v>2426</v>
      </c>
      <c r="B881" s="306" t="s">
        <v>2369</v>
      </c>
      <c r="C881" s="304" t="s">
        <v>2374</v>
      </c>
      <c r="D881" s="318" t="s">
        <v>2370</v>
      </c>
      <c r="E881" s="305" t="s">
        <v>1888</v>
      </c>
      <c r="F881" s="306" t="s">
        <v>1547</v>
      </c>
      <c r="G881" s="306" t="s">
        <v>1949</v>
      </c>
      <c r="H881" s="307">
        <v>0</v>
      </c>
      <c r="I881" s="307">
        <v>0</v>
      </c>
      <c r="J881" s="307">
        <v>1</v>
      </c>
      <c r="K881" s="308">
        <v>1</v>
      </c>
      <c r="L881" s="307">
        <v>0</v>
      </c>
      <c r="M881" s="307">
        <v>0</v>
      </c>
      <c r="N881" s="307">
        <v>0</v>
      </c>
      <c r="O881" s="308">
        <v>0</v>
      </c>
      <c r="P881" s="307">
        <v>0</v>
      </c>
      <c r="Q881" s="307">
        <v>0</v>
      </c>
      <c r="R881" s="307">
        <v>0</v>
      </c>
      <c r="S881" s="309">
        <v>0</v>
      </c>
      <c r="T881" s="307">
        <v>0</v>
      </c>
      <c r="U881" s="307">
        <v>0</v>
      </c>
      <c r="V881" s="307">
        <v>0</v>
      </c>
      <c r="W881" s="309">
        <v>0</v>
      </c>
      <c r="X881" s="310">
        <v>1</v>
      </c>
      <c r="Y881" s="554">
        <v>0</v>
      </c>
      <c r="Z881" s="311">
        <v>29401000000</v>
      </c>
      <c r="AA881" s="312" t="s">
        <v>50</v>
      </c>
      <c r="AB881" s="313">
        <v>1000</v>
      </c>
      <c r="AC881" s="314">
        <v>42064</v>
      </c>
      <c r="AD881" s="314">
        <v>42064</v>
      </c>
      <c r="AE881" s="315">
        <v>42339</v>
      </c>
      <c r="AF881" s="360" t="s">
        <v>1893</v>
      </c>
      <c r="AG881" s="317" t="s">
        <v>2430</v>
      </c>
      <c r="AH881" s="69" t="s">
        <v>2431</v>
      </c>
      <c r="AI881" s="361"/>
    </row>
    <row r="882" spans="1:35" s="319" customFormat="1" ht="42.75" customHeight="1">
      <c r="A882" s="304" t="s">
        <v>2427</v>
      </c>
      <c r="B882" s="306" t="s">
        <v>2369</v>
      </c>
      <c r="C882" s="304" t="s">
        <v>2374</v>
      </c>
      <c r="D882" s="318" t="s">
        <v>2370</v>
      </c>
      <c r="E882" s="305" t="s">
        <v>1888</v>
      </c>
      <c r="F882" s="306" t="s">
        <v>1547</v>
      </c>
      <c r="G882" s="306" t="s">
        <v>1949</v>
      </c>
      <c r="H882" s="307">
        <v>0</v>
      </c>
      <c r="I882" s="307">
        <v>0</v>
      </c>
      <c r="J882" s="307">
        <v>1</v>
      </c>
      <c r="K882" s="308">
        <v>1</v>
      </c>
      <c r="L882" s="307">
        <v>0</v>
      </c>
      <c r="M882" s="307">
        <v>0</v>
      </c>
      <c r="N882" s="307">
        <v>0</v>
      </c>
      <c r="O882" s="308">
        <v>0</v>
      </c>
      <c r="P882" s="307">
        <v>0</v>
      </c>
      <c r="Q882" s="307">
        <v>0</v>
      </c>
      <c r="R882" s="307">
        <v>0</v>
      </c>
      <c r="S882" s="309">
        <v>0</v>
      </c>
      <c r="T882" s="307">
        <v>0</v>
      </c>
      <c r="U882" s="307">
        <v>0</v>
      </c>
      <c r="V882" s="307">
        <v>0</v>
      </c>
      <c r="W882" s="309">
        <v>0</v>
      </c>
      <c r="X882" s="310">
        <v>1</v>
      </c>
      <c r="Y882" s="554">
        <v>0</v>
      </c>
      <c r="Z882" s="311">
        <v>29401000000</v>
      </c>
      <c r="AA882" s="312" t="s">
        <v>50</v>
      </c>
      <c r="AB882" s="313">
        <v>1000</v>
      </c>
      <c r="AC882" s="314">
        <v>42064</v>
      </c>
      <c r="AD882" s="314">
        <v>42064</v>
      </c>
      <c r="AE882" s="315">
        <v>42339</v>
      </c>
      <c r="AF882" s="360" t="s">
        <v>1893</v>
      </c>
      <c r="AG882" s="317" t="s">
        <v>1627</v>
      </c>
      <c r="AH882" s="69" t="s">
        <v>2431</v>
      </c>
      <c r="AI882" s="361"/>
    </row>
    <row r="883" spans="1:35" s="319" customFormat="1" ht="39" customHeight="1">
      <c r="A883" s="304" t="s">
        <v>2428</v>
      </c>
      <c r="B883" s="306" t="s">
        <v>2369</v>
      </c>
      <c r="C883" s="304" t="s">
        <v>2374</v>
      </c>
      <c r="D883" s="318" t="s">
        <v>2370</v>
      </c>
      <c r="E883" s="305" t="s">
        <v>1888</v>
      </c>
      <c r="F883" s="306" t="s">
        <v>1547</v>
      </c>
      <c r="G883" s="306" t="s">
        <v>1949</v>
      </c>
      <c r="H883" s="307">
        <v>0</v>
      </c>
      <c r="I883" s="307">
        <v>0</v>
      </c>
      <c r="J883" s="307">
        <v>1</v>
      </c>
      <c r="K883" s="308">
        <v>1</v>
      </c>
      <c r="L883" s="307">
        <v>0</v>
      </c>
      <c r="M883" s="307">
        <v>0</v>
      </c>
      <c r="N883" s="307">
        <v>0</v>
      </c>
      <c r="O883" s="308">
        <v>0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10">
        <v>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42064</v>
      </c>
      <c r="AD883" s="314">
        <v>42064</v>
      </c>
      <c r="AE883" s="315">
        <v>42339</v>
      </c>
      <c r="AF883" s="360" t="s">
        <v>1893</v>
      </c>
      <c r="AG883" s="317" t="s">
        <v>1627</v>
      </c>
      <c r="AH883" s="69" t="s">
        <v>2431</v>
      </c>
      <c r="AI883" s="361"/>
    </row>
    <row r="884" spans="1:35" s="319" customFormat="1" ht="40.5" customHeight="1">
      <c r="A884" s="304" t="s">
        <v>2429</v>
      </c>
      <c r="B884" s="306" t="s">
        <v>2369</v>
      </c>
      <c r="C884" s="304" t="s">
        <v>2374</v>
      </c>
      <c r="D884" s="318" t="s">
        <v>2370</v>
      </c>
      <c r="E884" s="305" t="s">
        <v>1888</v>
      </c>
      <c r="F884" s="306" t="s">
        <v>1547</v>
      </c>
      <c r="G884" s="306" t="s">
        <v>1949</v>
      </c>
      <c r="H884" s="307">
        <v>0</v>
      </c>
      <c r="I884" s="307">
        <v>0</v>
      </c>
      <c r="J884" s="307">
        <v>1</v>
      </c>
      <c r="K884" s="308">
        <v>1</v>
      </c>
      <c r="L884" s="307">
        <v>0</v>
      </c>
      <c r="M884" s="307">
        <v>0</v>
      </c>
      <c r="N884" s="307">
        <v>0</v>
      </c>
      <c r="O884" s="308">
        <v>0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10">
        <v>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42064</v>
      </c>
      <c r="AD884" s="314">
        <v>42064</v>
      </c>
      <c r="AE884" s="315">
        <v>42339</v>
      </c>
      <c r="AF884" s="360" t="s">
        <v>1893</v>
      </c>
      <c r="AG884" s="317" t="s">
        <v>1627</v>
      </c>
      <c r="AH884" s="69" t="s">
        <v>2431</v>
      </c>
      <c r="AI884" s="361"/>
    </row>
    <row r="885" spans="1:35" s="319" customFormat="1" ht="40.5" customHeight="1">
      <c r="A885" s="304" t="s">
        <v>2437</v>
      </c>
      <c r="B885" s="306" t="s">
        <v>2369</v>
      </c>
      <c r="C885" s="304" t="s">
        <v>2374</v>
      </c>
      <c r="D885" s="318" t="s">
        <v>2370</v>
      </c>
      <c r="E885" s="305" t="s">
        <v>1888</v>
      </c>
      <c r="F885" s="306" t="s">
        <v>1547</v>
      </c>
      <c r="G885" s="306" t="s">
        <v>1949</v>
      </c>
      <c r="H885" s="307">
        <v>0</v>
      </c>
      <c r="I885" s="307">
        <v>0</v>
      </c>
      <c r="J885" s="307">
        <v>0</v>
      </c>
      <c r="K885" s="308">
        <v>0</v>
      </c>
      <c r="L885" s="307">
        <v>0</v>
      </c>
      <c r="M885" s="307">
        <v>1</v>
      </c>
      <c r="N885" s="307">
        <v>0</v>
      </c>
      <c r="O885" s="308">
        <v>1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42125</v>
      </c>
      <c r="AE885" s="315">
        <v>42339</v>
      </c>
      <c r="AF885" s="360" t="s">
        <v>1893</v>
      </c>
      <c r="AG885" s="317" t="s">
        <v>1627</v>
      </c>
      <c r="AH885" s="69" t="s">
        <v>2436</v>
      </c>
      <c r="AI885" s="361"/>
    </row>
    <row r="886" spans="1:35" s="319" customFormat="1" ht="40.5" customHeight="1">
      <c r="A886" s="304" t="s">
        <v>2438</v>
      </c>
      <c r="B886" s="306" t="s">
        <v>2369</v>
      </c>
      <c r="C886" s="304" t="s">
        <v>2374</v>
      </c>
      <c r="D886" s="318" t="s">
        <v>2370</v>
      </c>
      <c r="E886" s="305" t="s">
        <v>1888</v>
      </c>
      <c r="F886" s="306" t="s">
        <v>1547</v>
      </c>
      <c r="G886" s="306" t="s">
        <v>1949</v>
      </c>
      <c r="H886" s="307">
        <v>0</v>
      </c>
      <c r="I886" s="307">
        <v>0</v>
      </c>
      <c r="J886" s="307">
        <v>0</v>
      </c>
      <c r="K886" s="308">
        <v>0</v>
      </c>
      <c r="L886" s="307">
        <v>0</v>
      </c>
      <c r="M886" s="307">
        <v>1</v>
      </c>
      <c r="N886" s="307">
        <v>0</v>
      </c>
      <c r="O886" s="308">
        <v>1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42125</v>
      </c>
      <c r="AE886" s="315">
        <v>42339</v>
      </c>
      <c r="AF886" s="360" t="s">
        <v>1893</v>
      </c>
      <c r="AG886" s="317" t="s">
        <v>1627</v>
      </c>
      <c r="AH886" s="69" t="s">
        <v>2436</v>
      </c>
      <c r="AI886" s="361"/>
    </row>
    <row r="887" spans="1:35" s="319" customFormat="1" ht="40.5" customHeight="1">
      <c r="A887" s="304" t="s">
        <v>2439</v>
      </c>
      <c r="B887" s="306" t="s">
        <v>2369</v>
      </c>
      <c r="C887" s="304" t="s">
        <v>2374</v>
      </c>
      <c r="D887" s="318" t="s">
        <v>2370</v>
      </c>
      <c r="E887" s="305" t="s">
        <v>1888</v>
      </c>
      <c r="F887" s="306" t="s">
        <v>1547</v>
      </c>
      <c r="G887" s="306" t="s">
        <v>1949</v>
      </c>
      <c r="H887" s="307">
        <v>0</v>
      </c>
      <c r="I887" s="307">
        <v>0</v>
      </c>
      <c r="J887" s="307">
        <v>0</v>
      </c>
      <c r="K887" s="308">
        <v>0</v>
      </c>
      <c r="L887" s="307">
        <v>0</v>
      </c>
      <c r="M887" s="307">
        <v>1</v>
      </c>
      <c r="N887" s="307">
        <v>0</v>
      </c>
      <c r="O887" s="308">
        <v>1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10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42064</v>
      </c>
      <c r="AD887" s="314">
        <v>42125</v>
      </c>
      <c r="AE887" s="315">
        <v>42339</v>
      </c>
      <c r="AF887" s="360" t="s">
        <v>1893</v>
      </c>
      <c r="AG887" s="317" t="s">
        <v>1627</v>
      </c>
      <c r="AH887" s="69" t="s">
        <v>2436</v>
      </c>
      <c r="AI887" s="361"/>
    </row>
    <row r="888" spans="1:35" s="319" customFormat="1" ht="40.5" customHeight="1">
      <c r="A888" s="304" t="s">
        <v>2440</v>
      </c>
      <c r="B888" s="306" t="s">
        <v>2369</v>
      </c>
      <c r="C888" s="304" t="s">
        <v>2374</v>
      </c>
      <c r="D888" s="318" t="s">
        <v>2370</v>
      </c>
      <c r="E888" s="305" t="s">
        <v>1888</v>
      </c>
      <c r="F888" s="306" t="s">
        <v>1547</v>
      </c>
      <c r="G888" s="306" t="s">
        <v>1949</v>
      </c>
      <c r="H888" s="307">
        <v>0</v>
      </c>
      <c r="I888" s="307">
        <v>0</v>
      </c>
      <c r="J888" s="307">
        <v>0</v>
      </c>
      <c r="K888" s="308">
        <v>0</v>
      </c>
      <c r="L888" s="307">
        <v>0</v>
      </c>
      <c r="M888" s="307">
        <v>1</v>
      </c>
      <c r="N888" s="307">
        <v>0</v>
      </c>
      <c r="O888" s="308">
        <v>1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42125</v>
      </c>
      <c r="AE888" s="315">
        <v>42339</v>
      </c>
      <c r="AF888" s="360" t="s">
        <v>1893</v>
      </c>
      <c r="AG888" s="317" t="s">
        <v>1627</v>
      </c>
      <c r="AH888" s="69" t="s">
        <v>2436</v>
      </c>
      <c r="AI888" s="361"/>
    </row>
    <row r="889" spans="1:35" s="319" customFormat="1" ht="40.5" customHeight="1">
      <c r="A889" s="304" t="s">
        <v>2449</v>
      </c>
      <c r="B889" s="306" t="s">
        <v>2369</v>
      </c>
      <c r="C889" s="304" t="s">
        <v>2374</v>
      </c>
      <c r="D889" s="318" t="s">
        <v>2370</v>
      </c>
      <c r="E889" s="305" t="s">
        <v>1888</v>
      </c>
      <c r="F889" s="306" t="s">
        <v>1547</v>
      </c>
      <c r="G889" s="306" t="s">
        <v>1949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0</v>
      </c>
      <c r="N889" s="307">
        <v>1</v>
      </c>
      <c r="O889" s="308">
        <v>1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42156</v>
      </c>
      <c r="AE889" s="315">
        <v>42339</v>
      </c>
      <c r="AF889" s="360" t="s">
        <v>1893</v>
      </c>
      <c r="AG889" s="317" t="s">
        <v>1627</v>
      </c>
      <c r="AH889" s="69" t="s">
        <v>2455</v>
      </c>
      <c r="AI889" s="361"/>
    </row>
    <row r="890" spans="1:35" s="319" customFormat="1" ht="40.5" customHeight="1">
      <c r="A890" s="304" t="s">
        <v>2450</v>
      </c>
      <c r="B890" s="306" t="s">
        <v>2369</v>
      </c>
      <c r="C890" s="304" t="s">
        <v>2374</v>
      </c>
      <c r="D890" s="318" t="s">
        <v>2370</v>
      </c>
      <c r="E890" s="305" t="s">
        <v>1888</v>
      </c>
      <c r="F890" s="306" t="s">
        <v>1547</v>
      </c>
      <c r="G890" s="306" t="s">
        <v>1949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0</v>
      </c>
      <c r="N890" s="307">
        <v>1</v>
      </c>
      <c r="O890" s="308">
        <v>1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42156</v>
      </c>
      <c r="AE890" s="315">
        <v>42339</v>
      </c>
      <c r="AF890" s="360" t="s">
        <v>1893</v>
      </c>
      <c r="AG890" s="317" t="s">
        <v>1627</v>
      </c>
      <c r="AH890" s="69" t="s">
        <v>2455</v>
      </c>
      <c r="AI890" s="361"/>
    </row>
    <row r="891" spans="1:36" s="319" customFormat="1" ht="40.5" customHeight="1">
      <c r="A891" s="304" t="s">
        <v>2456</v>
      </c>
      <c r="B891" s="306" t="s">
        <v>2369</v>
      </c>
      <c r="C891" s="304" t="s">
        <v>2374</v>
      </c>
      <c r="D891" s="318" t="s">
        <v>2370</v>
      </c>
      <c r="E891" s="305" t="s">
        <v>1888</v>
      </c>
      <c r="F891" s="306" t="s">
        <v>1547</v>
      </c>
      <c r="G891" s="306" t="s">
        <v>1949</v>
      </c>
      <c r="H891" s="307">
        <v>0</v>
      </c>
      <c r="I891" s="307">
        <v>0</v>
      </c>
      <c r="J891" s="307">
        <v>0</v>
      </c>
      <c r="K891" s="308">
        <v>0</v>
      </c>
      <c r="L891" s="307">
        <v>0</v>
      </c>
      <c r="M891" s="307">
        <v>0</v>
      </c>
      <c r="N891" s="307">
        <v>1</v>
      </c>
      <c r="O891" s="308">
        <v>1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68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42156</v>
      </c>
      <c r="AD891" s="314">
        <v>42156</v>
      </c>
      <c r="AE891" s="315">
        <v>42339</v>
      </c>
      <c r="AF891" s="360" t="s">
        <v>1893</v>
      </c>
      <c r="AG891" s="317" t="s">
        <v>1627</v>
      </c>
      <c r="AH891" s="69" t="s">
        <v>2460</v>
      </c>
      <c r="AI891" s="361"/>
      <c r="AJ891" s="361"/>
    </row>
    <row r="892" spans="1:36" s="319" customFormat="1" ht="40.5" customHeight="1">
      <c r="A892" s="304" t="s">
        <v>2457</v>
      </c>
      <c r="B892" s="306" t="s">
        <v>2369</v>
      </c>
      <c r="C892" s="304" t="s">
        <v>2374</v>
      </c>
      <c r="D892" s="318" t="s">
        <v>2370</v>
      </c>
      <c r="E892" s="305" t="s">
        <v>1888</v>
      </c>
      <c r="F892" s="306" t="s">
        <v>1547</v>
      </c>
      <c r="G892" s="306" t="s">
        <v>1949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0</v>
      </c>
      <c r="N892" s="307">
        <v>1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68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42156</v>
      </c>
      <c r="AD892" s="314">
        <v>42156</v>
      </c>
      <c r="AE892" s="315">
        <v>42339</v>
      </c>
      <c r="AF892" s="360" t="s">
        <v>1893</v>
      </c>
      <c r="AG892" s="317" t="s">
        <v>1627</v>
      </c>
      <c r="AH892" s="69" t="s">
        <v>2460</v>
      </c>
      <c r="AI892" s="361"/>
      <c r="AJ892" s="361"/>
    </row>
    <row r="893" spans="1:36" s="319" customFormat="1" ht="40.5" customHeight="1">
      <c r="A893" s="304" t="s">
        <v>2483</v>
      </c>
      <c r="B893" s="306" t="s">
        <v>2369</v>
      </c>
      <c r="C893" s="304" t="s">
        <v>2374</v>
      </c>
      <c r="D893" s="318" t="s">
        <v>2370</v>
      </c>
      <c r="E893" s="305" t="s">
        <v>1888</v>
      </c>
      <c r="F893" s="306" t="s">
        <v>1547</v>
      </c>
      <c r="G893" s="306" t="s">
        <v>1949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0</v>
      </c>
      <c r="N893" s="307">
        <v>0</v>
      </c>
      <c r="O893" s="308">
        <v>0</v>
      </c>
      <c r="P893" s="307">
        <v>0</v>
      </c>
      <c r="Q893" s="307">
        <v>1</v>
      </c>
      <c r="R893" s="307">
        <v>0</v>
      </c>
      <c r="S893" s="309">
        <v>1</v>
      </c>
      <c r="T893" s="307">
        <v>0</v>
      </c>
      <c r="U893" s="307">
        <v>0</v>
      </c>
      <c r="V893" s="307">
        <v>0</v>
      </c>
      <c r="W893" s="309">
        <v>0</v>
      </c>
      <c r="X893" s="368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42156</v>
      </c>
      <c r="AD893" s="314">
        <v>42217</v>
      </c>
      <c r="AE893" s="315">
        <v>42339</v>
      </c>
      <c r="AF893" s="360" t="s">
        <v>1893</v>
      </c>
      <c r="AG893" s="317" t="s">
        <v>1627</v>
      </c>
      <c r="AH893" s="69"/>
      <c r="AI893" s="361"/>
      <c r="AJ893" s="361"/>
    </row>
    <row r="894" spans="1:36" s="319" customFormat="1" ht="40.5" customHeight="1">
      <c r="A894" s="304" t="s">
        <v>2484</v>
      </c>
      <c r="B894" s="306" t="s">
        <v>2369</v>
      </c>
      <c r="C894" s="304" t="s">
        <v>2374</v>
      </c>
      <c r="D894" s="318" t="s">
        <v>2370</v>
      </c>
      <c r="E894" s="305" t="s">
        <v>1888</v>
      </c>
      <c r="F894" s="306" t="s">
        <v>1547</v>
      </c>
      <c r="G894" s="306" t="s">
        <v>1949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0</v>
      </c>
      <c r="N894" s="307">
        <v>0</v>
      </c>
      <c r="O894" s="308">
        <v>0</v>
      </c>
      <c r="P894" s="307">
        <v>0</v>
      </c>
      <c r="Q894" s="307">
        <v>1</v>
      </c>
      <c r="R894" s="307">
        <v>0</v>
      </c>
      <c r="S894" s="309">
        <v>1</v>
      </c>
      <c r="T894" s="307">
        <v>0</v>
      </c>
      <c r="U894" s="307">
        <v>0</v>
      </c>
      <c r="V894" s="307">
        <v>0</v>
      </c>
      <c r="W894" s="309">
        <v>0</v>
      </c>
      <c r="X894" s="368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42156</v>
      </c>
      <c r="AD894" s="314">
        <v>42217</v>
      </c>
      <c r="AE894" s="315">
        <v>42339</v>
      </c>
      <c r="AF894" s="360" t="s">
        <v>1893</v>
      </c>
      <c r="AG894" s="317" t="s">
        <v>1627</v>
      </c>
      <c r="AH894" s="69"/>
      <c r="AI894" s="361"/>
      <c r="AJ894" s="361"/>
    </row>
    <row r="895" spans="1:255" s="455" customFormat="1" ht="40.5" customHeight="1">
      <c r="A895" s="306" t="s">
        <v>2495</v>
      </c>
      <c r="B895" s="306" t="s">
        <v>2369</v>
      </c>
      <c r="C895" s="304" t="s">
        <v>2496</v>
      </c>
      <c r="D895" s="458" t="s">
        <v>2497</v>
      </c>
      <c r="E895" s="360" t="s">
        <v>1888</v>
      </c>
      <c r="F895" s="306" t="s">
        <v>1547</v>
      </c>
      <c r="G895" s="306" t="s">
        <v>1539</v>
      </c>
      <c r="H895" s="342">
        <v>0</v>
      </c>
      <c r="I895" s="342">
        <v>0</v>
      </c>
      <c r="J895" s="342">
        <v>0</v>
      </c>
      <c r="K895" s="466">
        <f>H895+I895+J895</f>
        <v>0</v>
      </c>
      <c r="L895" s="342">
        <v>0</v>
      </c>
      <c r="M895" s="342">
        <v>0</v>
      </c>
      <c r="N895" s="342">
        <v>0</v>
      </c>
      <c r="O895" s="466">
        <v>0</v>
      </c>
      <c r="P895" s="342">
        <v>0</v>
      </c>
      <c r="Q895" s="307">
        <v>1</v>
      </c>
      <c r="R895" s="342">
        <v>0</v>
      </c>
      <c r="S895" s="309">
        <v>1</v>
      </c>
      <c r="T895" s="342">
        <v>0</v>
      </c>
      <c r="U895" s="342">
        <v>0</v>
      </c>
      <c r="V895" s="342">
        <v>0</v>
      </c>
      <c r="W895" s="466">
        <v>0</v>
      </c>
      <c r="X895" s="368">
        <f>K895+O895+S895+W895</f>
        <v>1</v>
      </c>
      <c r="Y895" s="572">
        <v>0</v>
      </c>
      <c r="Z895" s="311">
        <v>29401000000</v>
      </c>
      <c r="AA895" s="312" t="s">
        <v>50</v>
      </c>
      <c r="AB895" s="313">
        <v>5000</v>
      </c>
      <c r="AC895" s="315">
        <v>42217</v>
      </c>
      <c r="AD895" s="315"/>
      <c r="AE895" s="315">
        <v>42369</v>
      </c>
      <c r="AF895" s="348" t="s">
        <v>2500</v>
      </c>
      <c r="AG895" s="447" t="s">
        <v>1627</v>
      </c>
      <c r="AH895" s="448" t="s">
        <v>2501</v>
      </c>
      <c r="AI895" s="449"/>
      <c r="AJ895" s="450"/>
      <c r="AK895" s="451"/>
      <c r="AL895" s="450"/>
      <c r="AM895" s="450"/>
      <c r="AN895" s="450"/>
      <c r="AO895" s="450"/>
      <c r="AP895" s="450"/>
      <c r="AQ895" s="450"/>
      <c r="AR895" s="450"/>
      <c r="AS895" s="450"/>
      <c r="AT895" s="450"/>
      <c r="AU895" s="450"/>
      <c r="AV895" s="450"/>
      <c r="AW895" s="452"/>
      <c r="AX895" s="450"/>
      <c r="AY895" s="453"/>
      <c r="AZ895" s="450"/>
      <c r="BA895" s="450"/>
      <c r="BB895" s="450"/>
      <c r="BC895" s="450"/>
      <c r="BD895" s="453"/>
      <c r="BE895" s="450"/>
      <c r="BF895" s="454"/>
      <c r="BH895" s="456"/>
      <c r="BI895" s="457"/>
      <c r="BJ895" s="457"/>
      <c r="BK895" s="451"/>
      <c r="BM895" s="450"/>
      <c r="BN895" s="450"/>
      <c r="BO895" s="449"/>
      <c r="BP895" s="450"/>
      <c r="BQ895" s="451"/>
      <c r="BR895" s="450"/>
      <c r="BS895" s="450"/>
      <c r="BT895" s="450"/>
      <c r="BU895" s="450"/>
      <c r="BV895" s="450"/>
      <c r="BW895" s="450"/>
      <c r="BX895" s="450"/>
      <c r="BY895" s="450"/>
      <c r="BZ895" s="450"/>
      <c r="CA895" s="450"/>
      <c r="CB895" s="450"/>
      <c r="CC895" s="452"/>
      <c r="CD895" s="450"/>
      <c r="CE895" s="453"/>
      <c r="CF895" s="450"/>
      <c r="CG895" s="450"/>
      <c r="CH895" s="450"/>
      <c r="CI895" s="450"/>
      <c r="CJ895" s="453"/>
      <c r="CK895" s="450"/>
      <c r="CL895" s="454"/>
      <c r="CN895" s="456"/>
      <c r="CO895" s="457"/>
      <c r="CP895" s="457"/>
      <c r="CQ895" s="451"/>
      <c r="CS895" s="450"/>
      <c r="CT895" s="450"/>
      <c r="CU895" s="449"/>
      <c r="CV895" s="450"/>
      <c r="CW895" s="451"/>
      <c r="CX895" s="450"/>
      <c r="CY895" s="450"/>
      <c r="CZ895" s="450"/>
      <c r="DA895" s="450"/>
      <c r="DB895" s="450"/>
      <c r="DC895" s="450"/>
      <c r="DD895" s="450"/>
      <c r="DE895" s="450"/>
      <c r="DF895" s="450"/>
      <c r="DG895" s="450"/>
      <c r="DH895" s="450"/>
      <c r="DI895" s="452"/>
      <c r="DJ895" s="450"/>
      <c r="DK895" s="453"/>
      <c r="DL895" s="450"/>
      <c r="DM895" s="450"/>
      <c r="DN895" s="450"/>
      <c r="DO895" s="450"/>
      <c r="DP895" s="453"/>
      <c r="DQ895" s="450"/>
      <c r="DR895" s="454"/>
      <c r="DT895" s="456"/>
      <c r="DU895" s="457"/>
      <c r="DV895" s="457"/>
      <c r="DW895" s="451"/>
      <c r="DY895" s="450"/>
      <c r="DZ895" s="450"/>
      <c r="EA895" s="449"/>
      <c r="EB895" s="450"/>
      <c r="EC895" s="451"/>
      <c r="ED895" s="450"/>
      <c r="EE895" s="450"/>
      <c r="EF895" s="450"/>
      <c r="EG895" s="450"/>
      <c r="EH895" s="450"/>
      <c r="EI895" s="450"/>
      <c r="EJ895" s="450"/>
      <c r="EK895" s="450"/>
      <c r="EL895" s="450"/>
      <c r="EM895" s="450"/>
      <c r="EN895" s="450"/>
      <c r="EO895" s="452"/>
      <c r="EP895" s="450"/>
      <c r="EQ895" s="453"/>
      <c r="ER895" s="450"/>
      <c r="ES895" s="450"/>
      <c r="ET895" s="450"/>
      <c r="EU895" s="450"/>
      <c r="EV895" s="453"/>
      <c r="EW895" s="450"/>
      <c r="EX895" s="454"/>
      <c r="EZ895" s="456"/>
      <c r="FA895" s="457"/>
      <c r="FB895" s="457"/>
      <c r="FC895" s="451"/>
      <c r="FE895" s="450"/>
      <c r="FF895" s="450"/>
      <c r="FG895" s="449"/>
      <c r="FH895" s="450"/>
      <c r="FI895" s="451"/>
      <c r="FJ895" s="450"/>
      <c r="FK895" s="450"/>
      <c r="FL895" s="450"/>
      <c r="FM895" s="450"/>
      <c r="FN895" s="450"/>
      <c r="FO895" s="450"/>
      <c r="FP895" s="450"/>
      <c r="FQ895" s="450"/>
      <c r="FR895" s="450"/>
      <c r="FS895" s="450"/>
      <c r="FT895" s="450"/>
      <c r="FU895" s="452"/>
      <c r="FV895" s="450"/>
      <c r="FW895" s="453"/>
      <c r="FX895" s="450"/>
      <c r="FY895" s="450"/>
      <c r="FZ895" s="450"/>
      <c r="GA895" s="450"/>
      <c r="GB895" s="453"/>
      <c r="GC895" s="450"/>
      <c r="GD895" s="454"/>
      <c r="GF895" s="456"/>
      <c r="GG895" s="457"/>
      <c r="GH895" s="457"/>
      <c r="GI895" s="451"/>
      <c r="GK895" s="450"/>
      <c r="GL895" s="450"/>
      <c r="GM895" s="449"/>
      <c r="GN895" s="450"/>
      <c r="GO895" s="451"/>
      <c r="GP895" s="450"/>
      <c r="GQ895" s="450"/>
      <c r="GR895" s="450"/>
      <c r="GS895" s="450"/>
      <c r="GT895" s="450"/>
      <c r="GU895" s="450"/>
      <c r="GV895" s="450"/>
      <c r="GW895" s="450"/>
      <c r="GX895" s="450"/>
      <c r="GY895" s="450"/>
      <c r="GZ895" s="450"/>
      <c r="HA895" s="452"/>
      <c r="HB895" s="450"/>
      <c r="HC895" s="453"/>
      <c r="HD895" s="450"/>
      <c r="HE895" s="450"/>
      <c r="HF895" s="450"/>
      <c r="HG895" s="450"/>
      <c r="HH895" s="453"/>
      <c r="HI895" s="450"/>
      <c r="HJ895" s="454"/>
      <c r="HL895" s="456"/>
      <c r="HM895" s="457"/>
      <c r="HN895" s="457"/>
      <c r="HO895" s="451"/>
      <c r="HQ895" s="450"/>
      <c r="HR895" s="450"/>
      <c r="HS895" s="449"/>
      <c r="HT895" s="450"/>
      <c r="HU895" s="451"/>
      <c r="HV895" s="450"/>
      <c r="HW895" s="450"/>
      <c r="HX895" s="450"/>
      <c r="HY895" s="450"/>
      <c r="HZ895" s="450"/>
      <c r="IA895" s="450"/>
      <c r="IB895" s="450"/>
      <c r="IC895" s="450"/>
      <c r="ID895" s="450"/>
      <c r="IE895" s="450"/>
      <c r="IF895" s="450"/>
      <c r="IG895" s="452"/>
      <c r="IH895" s="450"/>
      <c r="II895" s="453"/>
      <c r="IJ895" s="450"/>
      <c r="IK895" s="450"/>
      <c r="IL895" s="450"/>
      <c r="IM895" s="450"/>
      <c r="IN895" s="453"/>
      <c r="IO895" s="450"/>
      <c r="IP895" s="454"/>
      <c r="IR895" s="456"/>
      <c r="IS895" s="457"/>
      <c r="IT895" s="457"/>
      <c r="IU895" s="451"/>
    </row>
    <row r="896" spans="1:255" s="455" customFormat="1" ht="40.5" customHeight="1">
      <c r="A896" s="306" t="s">
        <v>2498</v>
      </c>
      <c r="B896" s="306" t="s">
        <v>2369</v>
      </c>
      <c r="C896" s="304" t="s">
        <v>2496</v>
      </c>
      <c r="D896" s="458" t="s">
        <v>2497</v>
      </c>
      <c r="E896" s="360" t="s">
        <v>1888</v>
      </c>
      <c r="F896" s="306" t="s">
        <v>1547</v>
      </c>
      <c r="G896" s="306" t="s">
        <v>1539</v>
      </c>
      <c r="H896" s="342">
        <v>0</v>
      </c>
      <c r="I896" s="342">
        <v>0</v>
      </c>
      <c r="J896" s="342">
        <v>0</v>
      </c>
      <c r="K896" s="466">
        <f>H896+I896+J896</f>
        <v>0</v>
      </c>
      <c r="L896" s="342">
        <v>0</v>
      </c>
      <c r="M896" s="342">
        <v>0</v>
      </c>
      <c r="N896" s="342">
        <v>0</v>
      </c>
      <c r="O896" s="466">
        <v>0</v>
      </c>
      <c r="P896" s="342">
        <v>0</v>
      </c>
      <c r="Q896" s="307">
        <v>1</v>
      </c>
      <c r="R896" s="342">
        <v>0</v>
      </c>
      <c r="S896" s="309">
        <v>1</v>
      </c>
      <c r="T896" s="342">
        <v>0</v>
      </c>
      <c r="U896" s="342">
        <v>0</v>
      </c>
      <c r="V896" s="342">
        <v>0</v>
      </c>
      <c r="W896" s="466">
        <v>0</v>
      </c>
      <c r="X896" s="368">
        <v>1</v>
      </c>
      <c r="Y896" s="572">
        <v>0</v>
      </c>
      <c r="Z896" s="311">
        <v>29401000000</v>
      </c>
      <c r="AA896" s="312" t="s">
        <v>50</v>
      </c>
      <c r="AB896" s="313">
        <v>5000</v>
      </c>
      <c r="AC896" s="315">
        <v>42217</v>
      </c>
      <c r="AD896" s="315"/>
      <c r="AE896" s="315">
        <v>42369</v>
      </c>
      <c r="AF896" s="348" t="s">
        <v>2500</v>
      </c>
      <c r="AG896" s="312" t="s">
        <v>1627</v>
      </c>
      <c r="AH896" s="448" t="s">
        <v>2501</v>
      </c>
      <c r="AI896" s="449"/>
      <c r="AJ896" s="450"/>
      <c r="AK896" s="451"/>
      <c r="AL896" s="450"/>
      <c r="AM896" s="450"/>
      <c r="AN896" s="450"/>
      <c r="AO896" s="450"/>
      <c r="AP896" s="450"/>
      <c r="AQ896" s="450"/>
      <c r="AR896" s="450"/>
      <c r="AS896" s="450"/>
      <c r="AT896" s="450"/>
      <c r="AU896" s="450"/>
      <c r="AV896" s="450"/>
      <c r="AW896" s="452"/>
      <c r="AX896" s="450"/>
      <c r="AY896" s="453"/>
      <c r="AZ896" s="450"/>
      <c r="BA896" s="450"/>
      <c r="BB896" s="450"/>
      <c r="BC896" s="450"/>
      <c r="BD896" s="453"/>
      <c r="BE896" s="450"/>
      <c r="BF896" s="454"/>
      <c r="BH896" s="456"/>
      <c r="BI896" s="457"/>
      <c r="BJ896" s="457"/>
      <c r="BK896" s="451"/>
      <c r="BM896" s="450"/>
      <c r="BN896" s="450"/>
      <c r="BO896" s="449"/>
      <c r="BP896" s="450"/>
      <c r="BQ896" s="451"/>
      <c r="BR896" s="450"/>
      <c r="BS896" s="450"/>
      <c r="BT896" s="450"/>
      <c r="BU896" s="450"/>
      <c r="BV896" s="450"/>
      <c r="BW896" s="450"/>
      <c r="BX896" s="450"/>
      <c r="BY896" s="450"/>
      <c r="BZ896" s="450"/>
      <c r="CA896" s="450"/>
      <c r="CB896" s="450"/>
      <c r="CC896" s="452"/>
      <c r="CD896" s="450"/>
      <c r="CE896" s="453"/>
      <c r="CF896" s="450"/>
      <c r="CG896" s="450"/>
      <c r="CH896" s="450"/>
      <c r="CI896" s="450"/>
      <c r="CJ896" s="453"/>
      <c r="CK896" s="450"/>
      <c r="CL896" s="454"/>
      <c r="CN896" s="456"/>
      <c r="CO896" s="457"/>
      <c r="CP896" s="457"/>
      <c r="CQ896" s="451"/>
      <c r="CS896" s="450"/>
      <c r="CT896" s="450"/>
      <c r="CU896" s="449"/>
      <c r="CV896" s="450"/>
      <c r="CW896" s="451"/>
      <c r="CX896" s="450"/>
      <c r="CY896" s="450"/>
      <c r="CZ896" s="450"/>
      <c r="DA896" s="450"/>
      <c r="DB896" s="450"/>
      <c r="DC896" s="450"/>
      <c r="DD896" s="450"/>
      <c r="DE896" s="450"/>
      <c r="DF896" s="450"/>
      <c r="DG896" s="450"/>
      <c r="DH896" s="450"/>
      <c r="DI896" s="452"/>
      <c r="DJ896" s="450"/>
      <c r="DK896" s="453"/>
      <c r="DL896" s="450"/>
      <c r="DM896" s="450"/>
      <c r="DN896" s="450"/>
      <c r="DO896" s="450"/>
      <c r="DP896" s="453"/>
      <c r="DQ896" s="450"/>
      <c r="DR896" s="454"/>
      <c r="DT896" s="456"/>
      <c r="DU896" s="457"/>
      <c r="DV896" s="457"/>
      <c r="DW896" s="451"/>
      <c r="DY896" s="450"/>
      <c r="DZ896" s="450"/>
      <c r="EA896" s="449"/>
      <c r="EB896" s="450"/>
      <c r="EC896" s="451"/>
      <c r="ED896" s="450"/>
      <c r="EE896" s="450"/>
      <c r="EF896" s="450"/>
      <c r="EG896" s="450"/>
      <c r="EH896" s="450"/>
      <c r="EI896" s="450"/>
      <c r="EJ896" s="450"/>
      <c r="EK896" s="450"/>
      <c r="EL896" s="450"/>
      <c r="EM896" s="450"/>
      <c r="EN896" s="450"/>
      <c r="EO896" s="452"/>
      <c r="EP896" s="450"/>
      <c r="EQ896" s="453"/>
      <c r="ER896" s="450"/>
      <c r="ES896" s="450"/>
      <c r="ET896" s="450"/>
      <c r="EU896" s="450"/>
      <c r="EV896" s="453"/>
      <c r="EW896" s="450"/>
      <c r="EX896" s="454"/>
      <c r="EZ896" s="456"/>
      <c r="FA896" s="457"/>
      <c r="FB896" s="457"/>
      <c r="FC896" s="451"/>
      <c r="FE896" s="450"/>
      <c r="FF896" s="450"/>
      <c r="FG896" s="449"/>
      <c r="FH896" s="450"/>
      <c r="FI896" s="451"/>
      <c r="FJ896" s="450"/>
      <c r="FK896" s="450"/>
      <c r="FL896" s="450"/>
      <c r="FM896" s="450"/>
      <c r="FN896" s="450"/>
      <c r="FO896" s="450"/>
      <c r="FP896" s="450"/>
      <c r="FQ896" s="450"/>
      <c r="FR896" s="450"/>
      <c r="FS896" s="450"/>
      <c r="FT896" s="450"/>
      <c r="FU896" s="452"/>
      <c r="FV896" s="450"/>
      <c r="FW896" s="453"/>
      <c r="FX896" s="450"/>
      <c r="FY896" s="450"/>
      <c r="FZ896" s="450"/>
      <c r="GA896" s="450"/>
      <c r="GB896" s="453"/>
      <c r="GC896" s="450"/>
      <c r="GD896" s="454"/>
      <c r="GF896" s="456"/>
      <c r="GG896" s="457"/>
      <c r="GH896" s="457"/>
      <c r="GI896" s="451"/>
      <c r="GK896" s="450"/>
      <c r="GL896" s="450"/>
      <c r="GM896" s="449"/>
      <c r="GN896" s="450"/>
      <c r="GO896" s="451"/>
      <c r="GP896" s="450"/>
      <c r="GQ896" s="450"/>
      <c r="GR896" s="450"/>
      <c r="GS896" s="450"/>
      <c r="GT896" s="450"/>
      <c r="GU896" s="450"/>
      <c r="GV896" s="450"/>
      <c r="GW896" s="450"/>
      <c r="GX896" s="450"/>
      <c r="GY896" s="450"/>
      <c r="GZ896" s="450"/>
      <c r="HA896" s="452"/>
      <c r="HB896" s="450"/>
      <c r="HC896" s="453"/>
      <c r="HD896" s="450"/>
      <c r="HE896" s="450"/>
      <c r="HF896" s="450"/>
      <c r="HG896" s="450"/>
      <c r="HH896" s="453"/>
      <c r="HI896" s="450"/>
      <c r="HJ896" s="454"/>
      <c r="HL896" s="456"/>
      <c r="HM896" s="457"/>
      <c r="HN896" s="457"/>
      <c r="HO896" s="451"/>
      <c r="HQ896" s="450"/>
      <c r="HR896" s="450"/>
      <c r="HS896" s="449"/>
      <c r="HT896" s="450"/>
      <c r="HU896" s="451"/>
      <c r="HV896" s="450"/>
      <c r="HW896" s="450"/>
      <c r="HX896" s="450"/>
      <c r="HY896" s="450"/>
      <c r="HZ896" s="450"/>
      <c r="IA896" s="450"/>
      <c r="IB896" s="450"/>
      <c r="IC896" s="450"/>
      <c r="ID896" s="450"/>
      <c r="IE896" s="450"/>
      <c r="IF896" s="450"/>
      <c r="IG896" s="452"/>
      <c r="IH896" s="450"/>
      <c r="II896" s="453"/>
      <c r="IJ896" s="450"/>
      <c r="IK896" s="450"/>
      <c r="IL896" s="450"/>
      <c r="IM896" s="450"/>
      <c r="IN896" s="453"/>
      <c r="IO896" s="450"/>
      <c r="IP896" s="454"/>
      <c r="IR896" s="456"/>
      <c r="IS896" s="457"/>
      <c r="IT896" s="457"/>
      <c r="IU896" s="451"/>
    </row>
    <row r="897" spans="1:255" s="455" customFormat="1" ht="69" customHeight="1">
      <c r="A897" s="306" t="s">
        <v>2499</v>
      </c>
      <c r="B897" s="306" t="s">
        <v>2369</v>
      </c>
      <c r="C897" s="304" t="s">
        <v>2496</v>
      </c>
      <c r="D897" s="458" t="s">
        <v>2497</v>
      </c>
      <c r="E897" s="360" t="s">
        <v>1888</v>
      </c>
      <c r="F897" s="306" t="s">
        <v>1547</v>
      </c>
      <c r="G897" s="306" t="s">
        <v>1539</v>
      </c>
      <c r="H897" s="342">
        <v>0</v>
      </c>
      <c r="I897" s="342">
        <v>0</v>
      </c>
      <c r="J897" s="342">
        <v>0</v>
      </c>
      <c r="K897" s="466">
        <f>H897+I897+J897</f>
        <v>0</v>
      </c>
      <c r="L897" s="342">
        <v>0</v>
      </c>
      <c r="M897" s="342">
        <v>0</v>
      </c>
      <c r="N897" s="342">
        <v>0</v>
      </c>
      <c r="O897" s="466">
        <v>0</v>
      </c>
      <c r="P897" s="342">
        <v>0</v>
      </c>
      <c r="Q897" s="307">
        <v>1</v>
      </c>
      <c r="R897" s="342">
        <v>0</v>
      </c>
      <c r="S897" s="309">
        <v>1</v>
      </c>
      <c r="T897" s="342">
        <v>0</v>
      </c>
      <c r="U897" s="342">
        <v>0</v>
      </c>
      <c r="V897" s="342">
        <v>0</v>
      </c>
      <c r="W897" s="466">
        <v>0</v>
      </c>
      <c r="X897" s="368">
        <v>1</v>
      </c>
      <c r="Y897" s="572">
        <v>0</v>
      </c>
      <c r="Z897" s="311">
        <v>29401000000</v>
      </c>
      <c r="AA897" s="312" t="s">
        <v>50</v>
      </c>
      <c r="AB897" s="313">
        <v>5000</v>
      </c>
      <c r="AC897" s="315">
        <v>42217</v>
      </c>
      <c r="AD897" s="315"/>
      <c r="AE897" s="315">
        <v>42369</v>
      </c>
      <c r="AF897" s="348" t="s">
        <v>2500</v>
      </c>
      <c r="AG897" s="312" t="s">
        <v>1627</v>
      </c>
      <c r="AH897" s="448" t="s">
        <v>2509</v>
      </c>
      <c r="AI897" s="449"/>
      <c r="AJ897" s="450"/>
      <c r="AK897" s="451"/>
      <c r="AL897" s="450"/>
      <c r="AM897" s="450"/>
      <c r="AN897" s="450"/>
      <c r="AO897" s="450"/>
      <c r="AP897" s="450"/>
      <c r="AQ897" s="450"/>
      <c r="AR897" s="450"/>
      <c r="AS897" s="450"/>
      <c r="AT897" s="450"/>
      <c r="AU897" s="450"/>
      <c r="AV897" s="450"/>
      <c r="AW897" s="452"/>
      <c r="AX897" s="450"/>
      <c r="AY897" s="453"/>
      <c r="AZ897" s="450"/>
      <c r="BA897" s="450"/>
      <c r="BB897" s="450"/>
      <c r="BC897" s="450"/>
      <c r="BD897" s="453"/>
      <c r="BE897" s="450"/>
      <c r="BF897" s="454"/>
      <c r="BH897" s="456"/>
      <c r="BI897" s="457"/>
      <c r="BJ897" s="457"/>
      <c r="BK897" s="451"/>
      <c r="BM897" s="450"/>
      <c r="BN897" s="450"/>
      <c r="BO897" s="449"/>
      <c r="BP897" s="450"/>
      <c r="BQ897" s="451"/>
      <c r="BR897" s="450"/>
      <c r="BS897" s="450"/>
      <c r="BT897" s="450"/>
      <c r="BU897" s="450"/>
      <c r="BV897" s="450"/>
      <c r="BW897" s="450"/>
      <c r="BX897" s="450"/>
      <c r="BY897" s="450"/>
      <c r="BZ897" s="450"/>
      <c r="CA897" s="450"/>
      <c r="CB897" s="450"/>
      <c r="CC897" s="452"/>
      <c r="CD897" s="450"/>
      <c r="CE897" s="453"/>
      <c r="CF897" s="450"/>
      <c r="CG897" s="450"/>
      <c r="CH897" s="450"/>
      <c r="CI897" s="450"/>
      <c r="CJ897" s="453"/>
      <c r="CK897" s="450"/>
      <c r="CL897" s="454"/>
      <c r="CN897" s="456"/>
      <c r="CO897" s="457"/>
      <c r="CP897" s="457"/>
      <c r="CQ897" s="451"/>
      <c r="CS897" s="450"/>
      <c r="CT897" s="450"/>
      <c r="CU897" s="449"/>
      <c r="CV897" s="450"/>
      <c r="CW897" s="451"/>
      <c r="CX897" s="450"/>
      <c r="CY897" s="450"/>
      <c r="CZ897" s="450"/>
      <c r="DA897" s="450"/>
      <c r="DB897" s="450"/>
      <c r="DC897" s="450"/>
      <c r="DD897" s="450"/>
      <c r="DE897" s="450"/>
      <c r="DF897" s="450"/>
      <c r="DG897" s="450"/>
      <c r="DH897" s="450"/>
      <c r="DI897" s="452"/>
      <c r="DJ897" s="450"/>
      <c r="DK897" s="453"/>
      <c r="DL897" s="450"/>
      <c r="DM897" s="450"/>
      <c r="DN897" s="450"/>
      <c r="DO897" s="450"/>
      <c r="DP897" s="453"/>
      <c r="DQ897" s="450"/>
      <c r="DR897" s="454"/>
      <c r="DT897" s="456"/>
      <c r="DU897" s="457"/>
      <c r="DV897" s="457"/>
      <c r="DW897" s="451"/>
      <c r="DY897" s="450"/>
      <c r="DZ897" s="450"/>
      <c r="EA897" s="449"/>
      <c r="EB897" s="450"/>
      <c r="EC897" s="451"/>
      <c r="ED897" s="450"/>
      <c r="EE897" s="450"/>
      <c r="EF897" s="450"/>
      <c r="EG897" s="450"/>
      <c r="EH897" s="450"/>
      <c r="EI897" s="450"/>
      <c r="EJ897" s="450"/>
      <c r="EK897" s="450"/>
      <c r="EL897" s="450"/>
      <c r="EM897" s="450"/>
      <c r="EN897" s="450"/>
      <c r="EO897" s="452"/>
      <c r="EP897" s="450"/>
      <c r="EQ897" s="453"/>
      <c r="ER897" s="450"/>
      <c r="ES897" s="450"/>
      <c r="ET897" s="450"/>
      <c r="EU897" s="450"/>
      <c r="EV897" s="453"/>
      <c r="EW897" s="450"/>
      <c r="EX897" s="454"/>
      <c r="EZ897" s="456"/>
      <c r="FA897" s="457"/>
      <c r="FB897" s="457"/>
      <c r="FC897" s="451"/>
      <c r="FE897" s="450"/>
      <c r="FF897" s="450"/>
      <c r="FG897" s="449"/>
      <c r="FH897" s="450"/>
      <c r="FI897" s="451"/>
      <c r="FJ897" s="450"/>
      <c r="FK897" s="450"/>
      <c r="FL897" s="450"/>
      <c r="FM897" s="450"/>
      <c r="FN897" s="450"/>
      <c r="FO897" s="450"/>
      <c r="FP897" s="450"/>
      <c r="FQ897" s="450"/>
      <c r="FR897" s="450"/>
      <c r="FS897" s="450"/>
      <c r="FT897" s="450"/>
      <c r="FU897" s="452"/>
      <c r="FV897" s="450"/>
      <c r="FW897" s="453"/>
      <c r="FX897" s="450"/>
      <c r="FY897" s="450"/>
      <c r="FZ897" s="450"/>
      <c r="GA897" s="450"/>
      <c r="GB897" s="453"/>
      <c r="GC897" s="450"/>
      <c r="GD897" s="454"/>
      <c r="GF897" s="456"/>
      <c r="GG897" s="457"/>
      <c r="GH897" s="457"/>
      <c r="GI897" s="451"/>
      <c r="GK897" s="450"/>
      <c r="GL897" s="450"/>
      <c r="GM897" s="449"/>
      <c r="GN897" s="450"/>
      <c r="GO897" s="451"/>
      <c r="GP897" s="450"/>
      <c r="GQ897" s="450"/>
      <c r="GR897" s="450"/>
      <c r="GS897" s="450"/>
      <c r="GT897" s="450"/>
      <c r="GU897" s="450"/>
      <c r="GV897" s="450"/>
      <c r="GW897" s="450"/>
      <c r="GX897" s="450"/>
      <c r="GY897" s="450"/>
      <c r="GZ897" s="450"/>
      <c r="HA897" s="452"/>
      <c r="HB897" s="450"/>
      <c r="HC897" s="453"/>
      <c r="HD897" s="450"/>
      <c r="HE897" s="450"/>
      <c r="HF897" s="450"/>
      <c r="HG897" s="450"/>
      <c r="HH897" s="453"/>
      <c r="HI897" s="450"/>
      <c r="HJ897" s="454"/>
      <c r="HL897" s="456"/>
      <c r="HM897" s="457"/>
      <c r="HN897" s="457"/>
      <c r="HO897" s="451"/>
      <c r="HQ897" s="450"/>
      <c r="HR897" s="450"/>
      <c r="HS897" s="449"/>
      <c r="HT897" s="450"/>
      <c r="HU897" s="451"/>
      <c r="HV897" s="450"/>
      <c r="HW897" s="450"/>
      <c r="HX897" s="450"/>
      <c r="HY897" s="450"/>
      <c r="HZ897" s="450"/>
      <c r="IA897" s="450"/>
      <c r="IB897" s="450"/>
      <c r="IC897" s="450"/>
      <c r="ID897" s="450"/>
      <c r="IE897" s="450"/>
      <c r="IF897" s="450"/>
      <c r="IG897" s="452"/>
      <c r="IH897" s="450"/>
      <c r="II897" s="453"/>
      <c r="IJ897" s="450"/>
      <c r="IK897" s="450"/>
      <c r="IL897" s="450"/>
      <c r="IM897" s="450"/>
      <c r="IN897" s="453"/>
      <c r="IO897" s="450"/>
      <c r="IP897" s="454"/>
      <c r="IR897" s="456"/>
      <c r="IS897" s="457"/>
      <c r="IT897" s="457"/>
      <c r="IU897" s="451"/>
    </row>
    <row r="898" spans="1:34" s="464" customFormat="1" ht="47.25" customHeight="1">
      <c r="A898" s="306" t="s">
        <v>2508</v>
      </c>
      <c r="B898" s="306" t="s">
        <v>2369</v>
      </c>
      <c r="C898" s="304" t="s">
        <v>2496</v>
      </c>
      <c r="D898" s="462" t="s">
        <v>2497</v>
      </c>
      <c r="E898" s="342" t="s">
        <v>1888</v>
      </c>
      <c r="F898" s="462" t="s">
        <v>1547</v>
      </c>
      <c r="G898" s="462" t="s">
        <v>1539</v>
      </c>
      <c r="H898" s="343">
        <v>0</v>
      </c>
      <c r="I898" s="343">
        <v>0</v>
      </c>
      <c r="J898" s="343">
        <v>0</v>
      </c>
      <c r="K898" s="344">
        <v>0</v>
      </c>
      <c r="L898" s="343">
        <v>0</v>
      </c>
      <c r="M898" s="343">
        <v>0</v>
      </c>
      <c r="N898" s="343">
        <v>0</v>
      </c>
      <c r="O898" s="344">
        <v>0</v>
      </c>
      <c r="P898" s="343">
        <v>0</v>
      </c>
      <c r="Q898" s="343">
        <v>0</v>
      </c>
      <c r="R898" s="306">
        <v>1</v>
      </c>
      <c r="S898" s="467">
        <v>1</v>
      </c>
      <c r="T898" s="399">
        <v>0</v>
      </c>
      <c r="U898" s="399">
        <v>0</v>
      </c>
      <c r="V898" s="399">
        <v>0</v>
      </c>
      <c r="W898" s="344">
        <v>0</v>
      </c>
      <c r="X898" s="463">
        <f>K898+O898+S898+W898</f>
        <v>1</v>
      </c>
      <c r="Y898" s="556">
        <v>0</v>
      </c>
      <c r="Z898" s="311">
        <v>29401000000</v>
      </c>
      <c r="AA898" s="312" t="s">
        <v>50</v>
      </c>
      <c r="AB898" s="313">
        <v>5000</v>
      </c>
      <c r="AC898" s="315">
        <v>42248</v>
      </c>
      <c r="AD898" s="315">
        <v>42248</v>
      </c>
      <c r="AE898" s="315">
        <v>42369</v>
      </c>
      <c r="AF898" s="360" t="s">
        <v>1893</v>
      </c>
      <c r="AG898" s="312" t="s">
        <v>1627</v>
      </c>
      <c r="AH898" s="465"/>
    </row>
    <row r="899" spans="1:34" s="471" customFormat="1" ht="87.75" customHeight="1">
      <c r="A899" s="306" t="s">
        <v>2518</v>
      </c>
      <c r="B899" s="306" t="s">
        <v>2369</v>
      </c>
      <c r="C899" s="304" t="s">
        <v>2496</v>
      </c>
      <c r="D899" s="458" t="s">
        <v>2497</v>
      </c>
      <c r="E899" s="305" t="s">
        <v>1888</v>
      </c>
      <c r="F899" s="306" t="s">
        <v>1547</v>
      </c>
      <c r="G899" s="306" t="s">
        <v>1539</v>
      </c>
      <c r="H899" s="306">
        <v>0</v>
      </c>
      <c r="I899" s="306">
        <v>0</v>
      </c>
      <c r="J899" s="306">
        <v>0</v>
      </c>
      <c r="K899" s="466">
        <v>0</v>
      </c>
      <c r="L899" s="306">
        <f>-M1088</f>
        <v>0</v>
      </c>
      <c r="M899" s="306">
        <f>-N1088</f>
        <v>0</v>
      </c>
      <c r="N899" s="306">
        <f>-O1088</f>
        <v>0</v>
      </c>
      <c r="O899" s="466">
        <f>-P1088</f>
        <v>0</v>
      </c>
      <c r="P899" s="306">
        <v>0</v>
      </c>
      <c r="Q899" s="306">
        <v>0</v>
      </c>
      <c r="R899" s="306">
        <v>0</v>
      </c>
      <c r="S899" s="467">
        <v>0</v>
      </c>
      <c r="T899" s="306">
        <v>1</v>
      </c>
      <c r="U899" s="306">
        <v>0</v>
      </c>
      <c r="V899" s="306">
        <v>0</v>
      </c>
      <c r="W899" s="467">
        <v>1</v>
      </c>
      <c r="X899" s="467">
        <f>K899+O899+S899+W899</f>
        <v>1</v>
      </c>
      <c r="Y899" s="573"/>
      <c r="Z899" s="304">
        <v>29401000000</v>
      </c>
      <c r="AA899" s="312" t="s">
        <v>50</v>
      </c>
      <c r="AB899" s="313">
        <v>5000</v>
      </c>
      <c r="AC899" s="315">
        <v>42278</v>
      </c>
      <c r="AD899" s="315">
        <v>42369</v>
      </c>
      <c r="AE899" s="315">
        <v>42369</v>
      </c>
      <c r="AF899" s="360" t="s">
        <v>1893</v>
      </c>
      <c r="AG899" s="312" t="s">
        <v>1627</v>
      </c>
      <c r="AH899" s="448" t="s">
        <v>2519</v>
      </c>
    </row>
    <row r="900" spans="1:36" s="480" customFormat="1" ht="66" customHeight="1">
      <c r="A900" s="304" t="s">
        <v>2529</v>
      </c>
      <c r="B900" s="306" t="s">
        <v>2369</v>
      </c>
      <c r="C900" s="304" t="s">
        <v>2374</v>
      </c>
      <c r="D900" s="478" t="s">
        <v>2497</v>
      </c>
      <c r="E900" s="360" t="s">
        <v>1888</v>
      </c>
      <c r="F900" s="304" t="s">
        <v>1547</v>
      </c>
      <c r="G900" s="304" t="s">
        <v>2528</v>
      </c>
      <c r="H900" s="399">
        <v>0</v>
      </c>
      <c r="I900" s="399">
        <v>0</v>
      </c>
      <c r="J900" s="399">
        <v>0</v>
      </c>
      <c r="K900" s="466">
        <v>0</v>
      </c>
      <c r="L900" s="399">
        <v>0</v>
      </c>
      <c r="M900" s="399">
        <v>0</v>
      </c>
      <c r="N900" s="399">
        <v>0</v>
      </c>
      <c r="O900" s="466">
        <v>0</v>
      </c>
      <c r="P900" s="399">
        <v>0</v>
      </c>
      <c r="Q900" s="399">
        <v>0</v>
      </c>
      <c r="R900" s="399">
        <v>0</v>
      </c>
      <c r="S900" s="466">
        <v>0</v>
      </c>
      <c r="T900" s="399">
        <v>0</v>
      </c>
      <c r="U900" s="399">
        <v>0</v>
      </c>
      <c r="V900" s="399">
        <v>1</v>
      </c>
      <c r="W900" s="467">
        <v>1</v>
      </c>
      <c r="X900" s="467">
        <v>1</v>
      </c>
      <c r="Y900" s="572">
        <v>0</v>
      </c>
      <c r="Z900" s="304">
        <v>29401000000</v>
      </c>
      <c r="AA900" s="312" t="s">
        <v>50</v>
      </c>
      <c r="AB900" s="313">
        <v>5000</v>
      </c>
      <c r="AC900" s="314">
        <v>42339</v>
      </c>
      <c r="AD900" s="314">
        <v>42339</v>
      </c>
      <c r="AE900" s="314">
        <v>42339</v>
      </c>
      <c r="AF900" s="360" t="s">
        <v>1893</v>
      </c>
      <c r="AG900" s="312" t="s">
        <v>1627</v>
      </c>
      <c r="AH900" s="360" t="s">
        <v>2531</v>
      </c>
      <c r="AI900" s="485"/>
      <c r="AJ900" s="485"/>
    </row>
    <row r="901" spans="1:36" s="480" customFormat="1" ht="66" customHeight="1">
      <c r="A901" s="304" t="s">
        <v>2562</v>
      </c>
      <c r="B901" s="306" t="s">
        <v>2566</v>
      </c>
      <c r="C901" s="304" t="s">
        <v>2563</v>
      </c>
      <c r="D901" s="543" t="s">
        <v>2497</v>
      </c>
      <c r="E901" s="360" t="s">
        <v>1888</v>
      </c>
      <c r="F901" s="312" t="s">
        <v>1547</v>
      </c>
      <c r="G901" s="360" t="s">
        <v>1539</v>
      </c>
      <c r="H901" s="542">
        <v>0</v>
      </c>
      <c r="I901" s="542">
        <v>0</v>
      </c>
      <c r="J901" s="542">
        <v>0</v>
      </c>
      <c r="K901" s="544">
        <v>0</v>
      </c>
      <c r="L901" s="542">
        <v>0</v>
      </c>
      <c r="M901" s="542">
        <v>0</v>
      </c>
      <c r="N901" s="542">
        <v>0</v>
      </c>
      <c r="O901" s="544">
        <v>0</v>
      </c>
      <c r="P901" s="542">
        <v>0</v>
      </c>
      <c r="Q901" s="542">
        <v>0</v>
      </c>
      <c r="R901" s="542">
        <v>0</v>
      </c>
      <c r="S901" s="544">
        <v>0</v>
      </c>
      <c r="T901" s="542">
        <v>0</v>
      </c>
      <c r="U901" s="542">
        <v>0</v>
      </c>
      <c r="V901" s="542">
        <v>0</v>
      </c>
      <c r="W901" s="477">
        <v>0</v>
      </c>
      <c r="X901" s="545">
        <v>0</v>
      </c>
      <c r="Y901" s="574">
        <v>1</v>
      </c>
      <c r="Z901" s="304">
        <v>29401000000</v>
      </c>
      <c r="AA901" s="312" t="s">
        <v>50</v>
      </c>
      <c r="AB901" s="313">
        <v>5000</v>
      </c>
      <c r="AC901" s="314">
        <v>42430</v>
      </c>
      <c r="AD901" s="314">
        <v>42431</v>
      </c>
      <c r="AE901" s="314">
        <v>42431</v>
      </c>
      <c r="AF901" s="312" t="s">
        <v>1893</v>
      </c>
      <c r="AG901" s="312" t="s">
        <v>1627</v>
      </c>
      <c r="AH901" s="360" t="s">
        <v>2583</v>
      </c>
      <c r="AI901" s="485"/>
      <c r="AJ901" s="485"/>
    </row>
    <row r="902" spans="1:36" s="480" customFormat="1" ht="66" customHeight="1">
      <c r="A902" s="304" t="s">
        <v>2564</v>
      </c>
      <c r="B902" s="306" t="s">
        <v>2566</v>
      </c>
      <c r="C902" s="304" t="s">
        <v>2563</v>
      </c>
      <c r="D902" s="478" t="s">
        <v>2497</v>
      </c>
      <c r="E902" s="360" t="s">
        <v>1888</v>
      </c>
      <c r="F902" s="304" t="s">
        <v>1547</v>
      </c>
      <c r="G902" s="357" t="s">
        <v>1539</v>
      </c>
      <c r="H902" s="399">
        <v>0</v>
      </c>
      <c r="I902" s="399">
        <v>0</v>
      </c>
      <c r="J902" s="399">
        <v>0</v>
      </c>
      <c r="K902" s="466">
        <v>0</v>
      </c>
      <c r="L902" s="399">
        <f>-M1087</f>
        <v>0</v>
      </c>
      <c r="M902" s="399">
        <f>-N1087</f>
        <v>0</v>
      </c>
      <c r="N902" s="399">
        <f>-O1087</f>
        <v>0</v>
      </c>
      <c r="O902" s="466">
        <f>-P1087</f>
        <v>0</v>
      </c>
      <c r="P902" s="399">
        <v>0</v>
      </c>
      <c r="Q902" s="399">
        <v>0</v>
      </c>
      <c r="R902" s="399">
        <v>0</v>
      </c>
      <c r="S902" s="466">
        <v>0</v>
      </c>
      <c r="T902" s="399">
        <v>0</v>
      </c>
      <c r="U902" s="399">
        <f>-V908</f>
        <v>0</v>
      </c>
      <c r="V902" s="399">
        <f>-W908</f>
        <v>0</v>
      </c>
      <c r="W902" s="467" t="s">
        <v>2565</v>
      </c>
      <c r="X902" s="467" t="s">
        <v>2565</v>
      </c>
      <c r="Y902" s="572">
        <v>1</v>
      </c>
      <c r="Z902" s="304">
        <v>29401000000</v>
      </c>
      <c r="AA902" s="312" t="s">
        <v>50</v>
      </c>
      <c r="AB902" s="313">
        <v>5000</v>
      </c>
      <c r="AC902" s="314">
        <v>42430</v>
      </c>
      <c r="AD902" s="314">
        <v>42430</v>
      </c>
      <c r="AE902" s="314">
        <v>42432</v>
      </c>
      <c r="AF902" s="312" t="s">
        <v>1893</v>
      </c>
      <c r="AG902" s="312" t="s">
        <v>1627</v>
      </c>
      <c r="AH902" s="360" t="s">
        <v>2583</v>
      </c>
      <c r="AI902" s="485"/>
      <c r="AJ902" s="485"/>
    </row>
    <row r="903" spans="1:34" s="606" customFormat="1" ht="45.75" customHeight="1">
      <c r="A903" s="589" t="s">
        <v>2593</v>
      </c>
      <c r="B903" s="589" t="s">
        <v>2566</v>
      </c>
      <c r="C903" s="599" t="s">
        <v>2563</v>
      </c>
      <c r="D903" s="600" t="s">
        <v>2497</v>
      </c>
      <c r="E903" s="589"/>
      <c r="F903" s="589" t="s">
        <v>1547</v>
      </c>
      <c r="G903" s="589" t="s">
        <v>1539</v>
      </c>
      <c r="H903" s="590">
        <v>0</v>
      </c>
      <c r="I903" s="590">
        <v>0</v>
      </c>
      <c r="J903" s="590">
        <v>0</v>
      </c>
      <c r="K903" s="591">
        <v>0</v>
      </c>
      <c r="L903" s="590">
        <f aca="true" t="shared" si="22" ref="L903:O904">-M1086</f>
        <v>0</v>
      </c>
      <c r="M903" s="590">
        <f t="shared" si="22"/>
        <v>0</v>
      </c>
      <c r="N903" s="590">
        <f t="shared" si="22"/>
        <v>0</v>
      </c>
      <c r="O903" s="591">
        <f t="shared" si="22"/>
        <v>0</v>
      </c>
      <c r="P903" s="590">
        <v>0</v>
      </c>
      <c r="Q903" s="590">
        <v>0</v>
      </c>
      <c r="R903" s="590">
        <v>0</v>
      </c>
      <c r="S903" s="601">
        <v>0</v>
      </c>
      <c r="T903" s="602">
        <v>0</v>
      </c>
      <c r="U903" s="590">
        <f aca="true" t="shared" si="23" ref="U903:W904">-V907</f>
        <v>-1</v>
      </c>
      <c r="V903" s="590">
        <f t="shared" si="23"/>
        <v>-1</v>
      </c>
      <c r="W903" s="591">
        <f t="shared" si="23"/>
        <v>-2</v>
      </c>
      <c r="X903" s="603">
        <f>K903+O903+S903+W903</f>
        <v>-2</v>
      </c>
      <c r="Y903" s="603">
        <v>1</v>
      </c>
      <c r="Z903" s="604">
        <v>29401000000</v>
      </c>
      <c r="AA903" s="605" t="s">
        <v>50</v>
      </c>
      <c r="AB903" s="594">
        <v>5000</v>
      </c>
      <c r="AC903" s="595">
        <v>42430</v>
      </c>
      <c r="AD903" s="314">
        <v>42431</v>
      </c>
      <c r="AE903" s="314">
        <v>42431</v>
      </c>
      <c r="AF903" s="312" t="s">
        <v>1893</v>
      </c>
      <c r="AG903" s="312" t="s">
        <v>1627</v>
      </c>
      <c r="AH903" s="360" t="s">
        <v>2609</v>
      </c>
    </row>
    <row r="904" spans="1:34" s="606" customFormat="1" ht="45.75" customHeight="1">
      <c r="A904" s="598" t="s">
        <v>2592</v>
      </c>
      <c r="B904" s="598" t="s">
        <v>2566</v>
      </c>
      <c r="C904" s="607" t="s">
        <v>2563</v>
      </c>
      <c r="D904" s="608" t="s">
        <v>2497</v>
      </c>
      <c r="E904" s="598"/>
      <c r="F904" s="598" t="s">
        <v>1547</v>
      </c>
      <c r="G904" s="598" t="s">
        <v>1539</v>
      </c>
      <c r="H904" s="609">
        <v>0</v>
      </c>
      <c r="I904" s="609">
        <v>0</v>
      </c>
      <c r="J904" s="609">
        <v>0</v>
      </c>
      <c r="K904" s="610">
        <v>0</v>
      </c>
      <c r="L904" s="609">
        <f t="shared" si="22"/>
        <v>0</v>
      </c>
      <c r="M904" s="609">
        <f t="shared" si="22"/>
        <v>0</v>
      </c>
      <c r="N904" s="609">
        <f t="shared" si="22"/>
        <v>0</v>
      </c>
      <c r="O904" s="610">
        <f t="shared" si="22"/>
        <v>0</v>
      </c>
      <c r="P904" s="609">
        <v>0</v>
      </c>
      <c r="Q904" s="609">
        <v>0</v>
      </c>
      <c r="R904" s="609">
        <v>0</v>
      </c>
      <c r="S904" s="611">
        <v>0</v>
      </c>
      <c r="T904" s="612">
        <v>0</v>
      </c>
      <c r="U904" s="609">
        <f t="shared" si="23"/>
        <v>0</v>
      </c>
      <c r="V904" s="609">
        <f t="shared" si="23"/>
        <v>0</v>
      </c>
      <c r="W904" s="610">
        <f t="shared" si="23"/>
        <v>-1</v>
      </c>
      <c r="X904" s="613">
        <f>K904+O904+S904+W904</f>
        <v>-1</v>
      </c>
      <c r="Y904" s="613">
        <v>1</v>
      </c>
      <c r="Z904" s="614">
        <v>29401000000</v>
      </c>
      <c r="AA904" s="615" t="s">
        <v>50</v>
      </c>
      <c r="AB904" s="616">
        <v>5000</v>
      </c>
      <c r="AC904" s="617">
        <v>42430</v>
      </c>
      <c r="AD904" s="314">
        <v>42430</v>
      </c>
      <c r="AE904" s="314">
        <v>42432</v>
      </c>
      <c r="AF904" s="312" t="s">
        <v>1893</v>
      </c>
      <c r="AG904" s="312" t="s">
        <v>1627</v>
      </c>
      <c r="AH904" s="360" t="s">
        <v>2609</v>
      </c>
    </row>
    <row r="905" spans="1:256" s="475" customFormat="1" ht="50.25" customHeight="1">
      <c r="A905" s="306" t="s">
        <v>2636</v>
      </c>
      <c r="B905" s="306" t="s">
        <v>2566</v>
      </c>
      <c r="C905" s="304" t="s">
        <v>2563</v>
      </c>
      <c r="D905" s="458" t="s">
        <v>2497</v>
      </c>
      <c r="E905" s="306"/>
      <c r="F905" s="306" t="s">
        <v>1547</v>
      </c>
      <c r="G905" s="306" t="s">
        <v>1539</v>
      </c>
      <c r="H905" s="399">
        <v>0</v>
      </c>
      <c r="I905" s="399">
        <v>0</v>
      </c>
      <c r="J905" s="399">
        <v>0</v>
      </c>
      <c r="K905" s="488">
        <v>0</v>
      </c>
      <c r="L905" s="399">
        <f>-M1080</f>
        <v>0</v>
      </c>
      <c r="M905" s="399">
        <f>-N1080</f>
        <v>0</v>
      </c>
      <c r="N905" s="399">
        <f>-O1080</f>
        <v>0</v>
      </c>
      <c r="O905" s="488">
        <f>-P1080</f>
        <v>0</v>
      </c>
      <c r="P905" s="399">
        <v>0</v>
      </c>
      <c r="Q905" s="399">
        <v>0</v>
      </c>
      <c r="R905" s="399">
        <v>0</v>
      </c>
      <c r="S905" s="401">
        <v>0</v>
      </c>
      <c r="T905" s="404">
        <v>0</v>
      </c>
      <c r="U905" s="399">
        <v>0</v>
      </c>
      <c r="V905" s="399">
        <v>0</v>
      </c>
      <c r="W905" s="488">
        <v>0</v>
      </c>
      <c r="X905" s="403">
        <v>0</v>
      </c>
      <c r="Y905" s="403">
        <v>2</v>
      </c>
      <c r="Z905" s="311">
        <v>29401000000</v>
      </c>
      <c r="AA905" s="312" t="s">
        <v>50</v>
      </c>
      <c r="AB905" s="313">
        <v>5000</v>
      </c>
      <c r="AC905" s="315">
        <v>42501</v>
      </c>
      <c r="AD905" s="315">
        <v>42501</v>
      </c>
      <c r="AE905" s="315">
        <v>42583</v>
      </c>
      <c r="AF905" s="360" t="s">
        <v>1893</v>
      </c>
      <c r="AG905" s="312" t="s">
        <v>1627</v>
      </c>
      <c r="AH905" s="658" t="s">
        <v>2641</v>
      </c>
      <c r="AI905" s="655"/>
      <c r="AJ905" s="656"/>
      <c r="AK905" s="433"/>
      <c r="AL905" s="386"/>
      <c r="AM905" s="433"/>
      <c r="AN905" s="386"/>
      <c r="AO905" s="386"/>
      <c r="AP905" s="386"/>
      <c r="AQ905" s="647"/>
      <c r="AR905" s="386"/>
      <c r="AS905" s="386"/>
      <c r="AT905" s="386"/>
      <c r="AU905" s="647"/>
      <c r="AV905" s="386"/>
      <c r="AW905" s="386"/>
      <c r="AX905" s="386"/>
      <c r="AY905" s="647"/>
      <c r="AZ905" s="386"/>
      <c r="BA905" s="386"/>
      <c r="BB905" s="386"/>
      <c r="BC905" s="647"/>
      <c r="BD905" s="386"/>
      <c r="BE905" s="648"/>
      <c r="BF905" s="386"/>
      <c r="BG905" s="386"/>
      <c r="BH905" s="657"/>
      <c r="BI905" s="443"/>
      <c r="BJ905" s="443"/>
      <c r="BK905" s="433"/>
      <c r="BL905" s="386"/>
      <c r="BM905" s="430"/>
      <c r="BN905" s="658"/>
      <c r="BO905" s="655"/>
      <c r="BP905" s="656"/>
      <c r="BQ905" s="433"/>
      <c r="BR905" s="386"/>
      <c r="BS905" s="433"/>
      <c r="BT905" s="386"/>
      <c r="BU905" s="386"/>
      <c r="BV905" s="386"/>
      <c r="BW905" s="647"/>
      <c r="BX905" s="386"/>
      <c r="BY905" s="386"/>
      <c r="BZ905" s="386"/>
      <c r="CA905" s="647"/>
      <c r="CB905" s="386"/>
      <c r="CC905" s="386"/>
      <c r="CD905" s="386"/>
      <c r="CE905" s="647"/>
      <c r="CF905" s="386"/>
      <c r="CG905" s="386"/>
      <c r="CH905" s="386"/>
      <c r="CI905" s="647"/>
      <c r="CJ905" s="386"/>
      <c r="CK905" s="648"/>
      <c r="CL905" s="386"/>
      <c r="CM905" s="386"/>
      <c r="CN905" s="657"/>
      <c r="CO905" s="443"/>
      <c r="CP905" s="443"/>
      <c r="CQ905" s="433"/>
      <c r="CR905" s="386"/>
      <c r="CS905" s="430"/>
      <c r="CT905" s="658"/>
      <c r="CU905" s="655"/>
      <c r="CV905" s="656"/>
      <c r="CW905" s="433"/>
      <c r="CX905" s="386"/>
      <c r="CY905" s="433"/>
      <c r="CZ905" s="386"/>
      <c r="DA905" s="386"/>
      <c r="DB905" s="386"/>
      <c r="DC905" s="647"/>
      <c r="DD905" s="386"/>
      <c r="DE905" s="386"/>
      <c r="DF905" s="386"/>
      <c r="DG905" s="647"/>
      <c r="DH905" s="386"/>
      <c r="DI905" s="386"/>
      <c r="DJ905" s="386"/>
      <c r="DK905" s="647"/>
      <c r="DL905" s="386"/>
      <c r="DM905" s="386"/>
      <c r="DN905" s="386"/>
      <c r="DO905" s="647"/>
      <c r="DP905" s="386"/>
      <c r="DQ905" s="648"/>
      <c r="DR905" s="386"/>
      <c r="DS905" s="386"/>
      <c r="DT905" s="657"/>
      <c r="DU905" s="443"/>
      <c r="DV905" s="443"/>
      <c r="DW905" s="433"/>
      <c r="DX905" s="386"/>
      <c r="DY905" s="430"/>
      <c r="DZ905" s="658"/>
      <c r="EA905" s="655"/>
      <c r="EB905" s="656"/>
      <c r="EC905" s="433"/>
      <c r="ED905" s="386"/>
      <c r="EE905" s="433"/>
      <c r="EF905" s="386"/>
      <c r="EG905" s="386"/>
      <c r="EH905" s="386"/>
      <c r="EI905" s="647"/>
      <c r="EJ905" s="386"/>
      <c r="EK905" s="386"/>
      <c r="EL905" s="386"/>
      <c r="EM905" s="647"/>
      <c r="EN905" s="386"/>
      <c r="EO905" s="386"/>
      <c r="EP905" s="386"/>
      <c r="EQ905" s="647"/>
      <c r="ER905" s="386"/>
      <c r="ES905" s="386"/>
      <c r="ET905" s="386"/>
      <c r="EU905" s="647"/>
      <c r="EV905" s="386"/>
      <c r="EW905" s="648"/>
      <c r="EX905" s="386"/>
      <c r="EY905" s="386"/>
      <c r="EZ905" s="657"/>
      <c r="FA905" s="443"/>
      <c r="FB905" s="443"/>
      <c r="FC905" s="433"/>
      <c r="FD905" s="386"/>
      <c r="FE905" s="430"/>
      <c r="FF905" s="658"/>
      <c r="FG905" s="655"/>
      <c r="FH905" s="656"/>
      <c r="FI905" s="433"/>
      <c r="FJ905" s="386"/>
      <c r="FK905" s="433"/>
      <c r="FL905" s="386"/>
      <c r="FM905" s="386"/>
      <c r="FN905" s="386"/>
      <c r="FO905" s="647"/>
      <c r="FP905" s="386"/>
      <c r="FQ905" s="386"/>
      <c r="FR905" s="386"/>
      <c r="FS905" s="647"/>
      <c r="FT905" s="386"/>
      <c r="FU905" s="386"/>
      <c r="FV905" s="386"/>
      <c r="FW905" s="647"/>
      <c r="FX905" s="386"/>
      <c r="FY905" s="386"/>
      <c r="FZ905" s="386"/>
      <c r="GA905" s="647"/>
      <c r="GB905" s="386"/>
      <c r="GC905" s="648"/>
      <c r="GD905" s="386"/>
      <c r="GE905" s="386"/>
      <c r="GF905" s="657"/>
      <c r="GG905" s="443"/>
      <c r="GH905" s="443"/>
      <c r="GI905" s="433"/>
      <c r="GJ905" s="386"/>
      <c r="GK905" s="430"/>
      <c r="GL905" s="658"/>
      <c r="GM905" s="655"/>
      <c r="GN905" s="656"/>
      <c r="GO905" s="433"/>
      <c r="GP905" s="386"/>
      <c r="GQ905" s="433"/>
      <c r="GR905" s="386"/>
      <c r="GS905" s="386"/>
      <c r="GT905" s="386"/>
      <c r="GU905" s="647"/>
      <c r="GV905" s="386"/>
      <c r="GW905" s="386"/>
      <c r="GX905" s="386"/>
      <c r="GY905" s="647"/>
      <c r="GZ905" s="386"/>
      <c r="HA905" s="386"/>
      <c r="HB905" s="386"/>
      <c r="HC905" s="647"/>
      <c r="HD905" s="386"/>
      <c r="HE905" s="386"/>
      <c r="HF905" s="386"/>
      <c r="HG905" s="647"/>
      <c r="HH905" s="386"/>
      <c r="HI905" s="648"/>
      <c r="HJ905" s="386"/>
      <c r="HK905" s="386"/>
      <c r="HL905" s="657"/>
      <c r="HM905" s="443"/>
      <c r="HN905" s="443"/>
      <c r="HO905" s="433"/>
      <c r="HP905" s="386"/>
      <c r="HQ905" s="430"/>
      <c r="HR905" s="658"/>
      <c r="HS905" s="655"/>
      <c r="HT905" s="656"/>
      <c r="HU905" s="433"/>
      <c r="HV905" s="386"/>
      <c r="HW905" s="433"/>
      <c r="HX905" s="386"/>
      <c r="HY905" s="386"/>
      <c r="HZ905" s="386"/>
      <c r="IA905" s="647"/>
      <c r="IB905" s="386"/>
      <c r="IC905" s="386"/>
      <c r="ID905" s="386"/>
      <c r="IE905" s="647"/>
      <c r="IF905" s="386"/>
      <c r="IG905" s="386"/>
      <c r="IH905" s="386"/>
      <c r="II905" s="647"/>
      <c r="IJ905" s="386"/>
      <c r="IK905" s="386"/>
      <c r="IL905" s="386"/>
      <c r="IM905" s="647"/>
      <c r="IN905" s="386"/>
      <c r="IO905" s="648"/>
      <c r="IP905" s="386"/>
      <c r="IQ905" s="386"/>
      <c r="IR905" s="657"/>
      <c r="IS905" s="443"/>
      <c r="IT905" s="443"/>
      <c r="IU905" s="433"/>
      <c r="IV905" s="386"/>
    </row>
    <row r="906" spans="1:34" s="1" customFormat="1" ht="37.5">
      <c r="A906" s="50" t="s">
        <v>1541</v>
      </c>
      <c r="B906" s="51" t="s">
        <v>1912</v>
      </c>
      <c r="C906" s="50" t="s">
        <v>1913</v>
      </c>
      <c r="D906" s="188" t="s">
        <v>1914</v>
      </c>
      <c r="E906" s="157" t="s">
        <v>1915</v>
      </c>
      <c r="F906" s="51" t="s">
        <v>1547</v>
      </c>
      <c r="G906" s="51" t="s">
        <v>1539</v>
      </c>
      <c r="H906" s="53"/>
      <c r="I906" s="53"/>
      <c r="J906" s="53"/>
      <c r="K906" s="225">
        <f>H906+I906+J906</f>
        <v>0</v>
      </c>
      <c r="L906" s="53"/>
      <c r="M906" s="53"/>
      <c r="N906" s="53"/>
      <c r="O906" s="225">
        <f>L906+M906+N906</f>
        <v>0</v>
      </c>
      <c r="P906" s="53"/>
      <c r="Q906" s="53">
        <v>1</v>
      </c>
      <c r="R906" s="53"/>
      <c r="S906" s="234">
        <f>P906+Q906+R906</f>
        <v>1</v>
      </c>
      <c r="T906" s="53"/>
      <c r="U906" s="53"/>
      <c r="V906" s="53"/>
      <c r="W906" s="234">
        <f>T906+U906+V906</f>
        <v>0</v>
      </c>
      <c r="X906" s="43">
        <f>K906+O906+S906+W906</f>
        <v>1</v>
      </c>
      <c r="Y906" s="553"/>
      <c r="Z906" s="55">
        <v>29401000000</v>
      </c>
      <c r="AA906" s="55" t="s">
        <v>50</v>
      </c>
      <c r="AB906" s="83">
        <v>100</v>
      </c>
      <c r="AC906" s="83">
        <v>100</v>
      </c>
      <c r="AD906" s="158">
        <v>42095</v>
      </c>
      <c r="AE906" s="57">
        <v>42217</v>
      </c>
      <c r="AF906" s="58" t="s">
        <v>1893</v>
      </c>
      <c r="AG906" s="55" t="s">
        <v>1627</v>
      </c>
      <c r="AH906" s="63"/>
    </row>
    <row r="907" spans="1:256" s="1" customFormat="1" ht="67.5" customHeight="1">
      <c r="A907" s="50" t="s">
        <v>1963</v>
      </c>
      <c r="B907" s="40" t="s">
        <v>1916</v>
      </c>
      <c r="C907" s="38" t="s">
        <v>1913</v>
      </c>
      <c r="D907" s="187" t="s">
        <v>1917</v>
      </c>
      <c r="E907" s="159" t="s">
        <v>1918</v>
      </c>
      <c r="F907" s="40" t="s">
        <v>1547</v>
      </c>
      <c r="G907" s="40" t="s">
        <v>1539</v>
      </c>
      <c r="H907" s="160"/>
      <c r="I907" s="160"/>
      <c r="J907" s="160"/>
      <c r="K907" s="240">
        <f>H907+I907+J907</f>
        <v>0</v>
      </c>
      <c r="L907" s="160"/>
      <c r="M907" s="160"/>
      <c r="N907" s="160">
        <v>1</v>
      </c>
      <c r="O907" s="240">
        <f>L907+M907+N907</f>
        <v>1</v>
      </c>
      <c r="P907" s="160"/>
      <c r="Q907" s="160"/>
      <c r="R907" s="160"/>
      <c r="S907" s="233">
        <f>P907+Q907+R907</f>
        <v>0</v>
      </c>
      <c r="T907" s="160"/>
      <c r="U907" s="160"/>
      <c r="V907" s="160">
        <v>1</v>
      </c>
      <c r="W907" s="233">
        <f>T907+U907+V907</f>
        <v>1</v>
      </c>
      <c r="X907" s="149">
        <f>K907+O907+S907+W907</f>
        <v>2</v>
      </c>
      <c r="Y907" s="564"/>
      <c r="Z907" s="44">
        <v>29401000000</v>
      </c>
      <c r="AA907" s="44" t="s">
        <v>50</v>
      </c>
      <c r="AB907" s="83">
        <v>170.374</v>
      </c>
      <c r="AC907" s="65">
        <v>170.374</v>
      </c>
      <c r="AD907" s="338">
        <v>42064</v>
      </c>
      <c r="AE907" s="45">
        <v>42339</v>
      </c>
      <c r="AF907" s="63" t="s">
        <v>1893</v>
      </c>
      <c r="AG907" s="283" t="s">
        <v>1627</v>
      </c>
      <c r="AH907" s="332"/>
      <c r="AI907" s="165"/>
      <c r="AJ907" s="165"/>
      <c r="AK907" s="165"/>
      <c r="AL907" s="165"/>
      <c r="AM907" s="165"/>
      <c r="AN907" s="165"/>
      <c r="AO907" s="165"/>
      <c r="AP907" s="165"/>
      <c r="AQ907" s="165"/>
      <c r="AR907" s="165"/>
      <c r="AS907" s="166"/>
      <c r="AT907" s="165"/>
      <c r="AU907" s="165"/>
      <c r="AV907" s="165"/>
      <c r="AW907" s="167"/>
      <c r="AX907" s="167"/>
      <c r="AY907" s="166"/>
      <c r="AZ907" s="168"/>
      <c r="BA907" s="169"/>
      <c r="BB907" s="170"/>
      <c r="BC907" s="171"/>
      <c r="BD907" s="172"/>
      <c r="BE907" s="173"/>
      <c r="BF907" s="174"/>
      <c r="BG907" s="175"/>
      <c r="BH907" s="162"/>
      <c r="BI907" s="163"/>
      <c r="BJ907" s="162"/>
      <c r="BK907" s="164"/>
      <c r="BL907" s="162"/>
      <c r="BM907" s="162"/>
      <c r="BN907" s="165"/>
      <c r="BO907" s="165"/>
      <c r="BP907" s="165"/>
      <c r="BQ907" s="165"/>
      <c r="BR907" s="165"/>
      <c r="BS907" s="165"/>
      <c r="BT907" s="165"/>
      <c r="BU907" s="165"/>
      <c r="BV907" s="165"/>
      <c r="BW907" s="165"/>
      <c r="BX907" s="165"/>
      <c r="BY907" s="166"/>
      <c r="BZ907" s="165"/>
      <c r="CA907" s="165"/>
      <c r="CB907" s="165"/>
      <c r="CC907" s="167"/>
      <c r="CD907" s="167"/>
      <c r="CE907" s="166"/>
      <c r="CF907" s="168"/>
      <c r="CG907" s="169"/>
      <c r="CH907" s="170"/>
      <c r="CI907" s="171"/>
      <c r="CJ907" s="172"/>
      <c r="CK907" s="173"/>
      <c r="CL907" s="174"/>
      <c r="CM907" s="175"/>
      <c r="CN907" s="162"/>
      <c r="CO907" s="163"/>
      <c r="CP907" s="162"/>
      <c r="CQ907" s="164"/>
      <c r="CR907" s="162"/>
      <c r="CS907" s="162"/>
      <c r="CT907" s="165"/>
      <c r="CU907" s="165"/>
      <c r="CV907" s="165"/>
      <c r="CW907" s="165"/>
      <c r="CX907" s="165"/>
      <c r="CY907" s="165"/>
      <c r="CZ907" s="165"/>
      <c r="DA907" s="165"/>
      <c r="DB907" s="165"/>
      <c r="DC907" s="165"/>
      <c r="DD907" s="165"/>
      <c r="DE907" s="166"/>
      <c r="DF907" s="165"/>
      <c r="DG907" s="165"/>
      <c r="DH907" s="165"/>
      <c r="DI907" s="167"/>
      <c r="DJ907" s="167"/>
      <c r="DK907" s="166"/>
      <c r="DL907" s="168"/>
      <c r="DM907" s="169"/>
      <c r="DN907" s="170"/>
      <c r="DO907" s="171"/>
      <c r="DP907" s="172"/>
      <c r="DQ907" s="173"/>
      <c r="DR907" s="174"/>
      <c r="DS907" s="175"/>
      <c r="DT907" s="162"/>
      <c r="DU907" s="163"/>
      <c r="DV907" s="162"/>
      <c r="DW907" s="164"/>
      <c r="DX907" s="162"/>
      <c r="DY907" s="162"/>
      <c r="DZ907" s="165"/>
      <c r="EA907" s="165"/>
      <c r="EB907" s="165"/>
      <c r="EC907" s="165"/>
      <c r="ED907" s="165"/>
      <c r="EE907" s="165"/>
      <c r="EF907" s="165"/>
      <c r="EG907" s="165"/>
      <c r="EH907" s="165"/>
      <c r="EI907" s="165"/>
      <c r="EJ907" s="165"/>
      <c r="EK907" s="166"/>
      <c r="EL907" s="165"/>
      <c r="EM907" s="165"/>
      <c r="EN907" s="165"/>
      <c r="EO907" s="167"/>
      <c r="EP907" s="167"/>
      <c r="EQ907" s="166"/>
      <c r="ER907" s="168"/>
      <c r="ES907" s="169"/>
      <c r="ET907" s="170"/>
      <c r="EU907" s="171"/>
      <c r="EV907" s="172"/>
      <c r="EW907" s="173"/>
      <c r="EX907" s="174"/>
      <c r="EY907" s="175"/>
      <c r="EZ907" s="162"/>
      <c r="FA907" s="163"/>
      <c r="FB907" s="162"/>
      <c r="FC907" s="164"/>
      <c r="FD907" s="162"/>
      <c r="FE907" s="162"/>
      <c r="FF907" s="165"/>
      <c r="FG907" s="165"/>
      <c r="FH907" s="165"/>
      <c r="FI907" s="165"/>
      <c r="FJ907" s="165"/>
      <c r="FK907" s="165"/>
      <c r="FL907" s="165"/>
      <c r="FM907" s="165"/>
      <c r="FN907" s="165"/>
      <c r="FO907" s="165"/>
      <c r="FP907" s="165"/>
      <c r="FQ907" s="166"/>
      <c r="FR907" s="165"/>
      <c r="FS907" s="165"/>
      <c r="FT907" s="165"/>
      <c r="FU907" s="167"/>
      <c r="FV907" s="167"/>
      <c r="FW907" s="166"/>
      <c r="FX907" s="168"/>
      <c r="FY907" s="169"/>
      <c r="FZ907" s="170"/>
      <c r="GA907" s="171"/>
      <c r="GB907" s="172"/>
      <c r="GC907" s="173"/>
      <c r="GD907" s="174"/>
      <c r="GE907" s="175"/>
      <c r="GF907" s="162"/>
      <c r="GG907" s="163"/>
      <c r="GH907" s="162"/>
      <c r="GI907" s="164"/>
      <c r="GJ907" s="162"/>
      <c r="GK907" s="162"/>
      <c r="GL907" s="165"/>
      <c r="GM907" s="165"/>
      <c r="GN907" s="165"/>
      <c r="GO907" s="165"/>
      <c r="GP907" s="165"/>
      <c r="GQ907" s="165"/>
      <c r="GR907" s="165"/>
      <c r="GS907" s="165"/>
      <c r="GT907" s="165"/>
      <c r="GU907" s="165"/>
      <c r="GV907" s="165"/>
      <c r="GW907" s="166"/>
      <c r="GX907" s="165"/>
      <c r="GY907" s="165"/>
      <c r="GZ907" s="165"/>
      <c r="HA907" s="167"/>
      <c r="HB907" s="167"/>
      <c r="HC907" s="166"/>
      <c r="HD907" s="168"/>
      <c r="HE907" s="169"/>
      <c r="HF907" s="170"/>
      <c r="HG907" s="171"/>
      <c r="HH907" s="172"/>
      <c r="HI907" s="173"/>
      <c r="HJ907" s="174"/>
      <c r="HK907" s="175"/>
      <c r="HL907" s="162"/>
      <c r="HM907" s="163"/>
      <c r="HN907" s="162"/>
      <c r="HO907" s="164"/>
      <c r="HP907" s="162"/>
      <c r="HQ907" s="162"/>
      <c r="HR907" s="165"/>
      <c r="HS907" s="165"/>
      <c r="HT907" s="165"/>
      <c r="HU907" s="165"/>
      <c r="HV907" s="165"/>
      <c r="HW907" s="165"/>
      <c r="HX907" s="165"/>
      <c r="HY907" s="165"/>
      <c r="HZ907" s="165"/>
      <c r="IA907" s="165"/>
      <c r="IB907" s="165"/>
      <c r="IC907" s="166"/>
      <c r="ID907" s="165"/>
      <c r="IE907" s="165"/>
      <c r="IF907" s="165"/>
      <c r="IG907" s="167"/>
      <c r="IH907" s="167"/>
      <c r="II907" s="166"/>
      <c r="IJ907" s="168"/>
      <c r="IK907" s="169"/>
      <c r="IL907" s="170"/>
      <c r="IM907" s="171"/>
      <c r="IN907" s="172"/>
      <c r="IO907" s="173"/>
      <c r="IP907" s="174"/>
      <c r="IQ907" s="175"/>
      <c r="IR907" s="282" t="s">
        <v>1916</v>
      </c>
      <c r="IS907" s="177" t="s">
        <v>1913</v>
      </c>
      <c r="IT907" s="176" t="s">
        <v>1917</v>
      </c>
      <c r="IU907" s="178" t="s">
        <v>1918</v>
      </c>
      <c r="IV907" s="176" t="s">
        <v>1547</v>
      </c>
    </row>
    <row r="908" spans="1:256" s="1" customFormat="1" ht="56.25">
      <c r="A908" s="50" t="s">
        <v>1962</v>
      </c>
      <c r="B908" s="51" t="s">
        <v>1946</v>
      </c>
      <c r="C908" s="51" t="s">
        <v>1947</v>
      </c>
      <c r="D908" s="206" t="s">
        <v>1948</v>
      </c>
      <c r="E908" s="58"/>
      <c r="F908" s="51" t="s">
        <v>1547</v>
      </c>
      <c r="G908" s="51" t="s">
        <v>1949</v>
      </c>
      <c r="H908" s="132">
        <v>0</v>
      </c>
      <c r="I908" s="132">
        <v>0</v>
      </c>
      <c r="J908" s="132">
        <v>0</v>
      </c>
      <c r="K908" s="241">
        <f>H908+I908+J908</f>
        <v>0</v>
      </c>
      <c r="L908" s="132">
        <v>0</v>
      </c>
      <c r="M908" s="132">
        <v>0</v>
      </c>
      <c r="N908" s="132">
        <v>0</v>
      </c>
      <c r="O908" s="241">
        <f>L908+M908+N908</f>
        <v>0</v>
      </c>
      <c r="P908" s="132">
        <v>0</v>
      </c>
      <c r="Q908" s="132">
        <v>0</v>
      </c>
      <c r="R908" s="132">
        <v>0</v>
      </c>
      <c r="S908" s="235">
        <f>P908+Q908+R908</f>
        <v>0</v>
      </c>
      <c r="T908" s="132">
        <v>0</v>
      </c>
      <c r="U908" s="132">
        <v>0</v>
      </c>
      <c r="V908" s="132">
        <v>0</v>
      </c>
      <c r="W908" s="235">
        <f>V908+U908+T908</f>
        <v>0</v>
      </c>
      <c r="X908" s="133">
        <v>1</v>
      </c>
      <c r="Y908" s="575">
        <v>0</v>
      </c>
      <c r="Z908" s="133">
        <v>29401000000</v>
      </c>
      <c r="AA908" s="55" t="s">
        <v>50</v>
      </c>
      <c r="AB908" s="83">
        <v>119.671</v>
      </c>
      <c r="AC908" s="83">
        <v>119.671</v>
      </c>
      <c r="AD908" s="57">
        <v>41821</v>
      </c>
      <c r="AE908" s="57">
        <v>42125</v>
      </c>
      <c r="AF908" s="58" t="s">
        <v>1950</v>
      </c>
      <c r="AG908" s="283" t="s">
        <v>1627</v>
      </c>
      <c r="AH908" s="332"/>
      <c r="AI908" s="165"/>
      <c r="AJ908" s="165"/>
      <c r="AK908" s="165"/>
      <c r="AL908" s="165"/>
      <c r="AM908" s="165"/>
      <c r="AN908" s="165"/>
      <c r="AO908" s="165"/>
      <c r="AP908" s="165"/>
      <c r="AQ908" s="165"/>
      <c r="AR908" s="165"/>
      <c r="AS908" s="166"/>
      <c r="AT908" s="165"/>
      <c r="AU908" s="165"/>
      <c r="AV908" s="165"/>
      <c r="AW908" s="167"/>
      <c r="AX908" s="167"/>
      <c r="AY908" s="166"/>
      <c r="AZ908" s="168"/>
      <c r="BA908" s="169"/>
      <c r="BB908" s="170"/>
      <c r="BC908" s="171"/>
      <c r="BD908" s="172"/>
      <c r="BE908" s="173"/>
      <c r="BF908" s="174"/>
      <c r="BG908" s="175"/>
      <c r="BH908" s="162"/>
      <c r="BI908" s="163"/>
      <c r="BJ908" s="162"/>
      <c r="BK908" s="164"/>
      <c r="BL908" s="162"/>
      <c r="BM908" s="162"/>
      <c r="BN908" s="165"/>
      <c r="BO908" s="165"/>
      <c r="BP908" s="165"/>
      <c r="BQ908" s="165"/>
      <c r="BR908" s="165"/>
      <c r="BS908" s="165"/>
      <c r="BT908" s="165"/>
      <c r="BU908" s="165"/>
      <c r="BV908" s="165"/>
      <c r="BW908" s="165"/>
      <c r="BX908" s="165"/>
      <c r="BY908" s="166"/>
      <c r="BZ908" s="165"/>
      <c r="CA908" s="165"/>
      <c r="CB908" s="165"/>
      <c r="CC908" s="167"/>
      <c r="CD908" s="167"/>
      <c r="CE908" s="166"/>
      <c r="CF908" s="168"/>
      <c r="CG908" s="169"/>
      <c r="CH908" s="170"/>
      <c r="CI908" s="171"/>
      <c r="CJ908" s="172"/>
      <c r="CK908" s="173"/>
      <c r="CL908" s="174"/>
      <c r="CM908" s="175"/>
      <c r="CN908" s="162"/>
      <c r="CO908" s="163"/>
      <c r="CP908" s="162"/>
      <c r="CQ908" s="164"/>
      <c r="CR908" s="162"/>
      <c r="CS908" s="162"/>
      <c r="CT908" s="165"/>
      <c r="CU908" s="165"/>
      <c r="CV908" s="165"/>
      <c r="CW908" s="165"/>
      <c r="CX908" s="165"/>
      <c r="CY908" s="165"/>
      <c r="CZ908" s="165"/>
      <c r="DA908" s="165"/>
      <c r="DB908" s="165"/>
      <c r="DC908" s="165"/>
      <c r="DD908" s="165"/>
      <c r="DE908" s="166"/>
      <c r="DF908" s="165"/>
      <c r="DG908" s="165"/>
      <c r="DH908" s="165"/>
      <c r="DI908" s="167"/>
      <c r="DJ908" s="167"/>
      <c r="DK908" s="166"/>
      <c r="DL908" s="168"/>
      <c r="DM908" s="169"/>
      <c r="DN908" s="170"/>
      <c r="DO908" s="171"/>
      <c r="DP908" s="172"/>
      <c r="DQ908" s="173"/>
      <c r="DR908" s="174"/>
      <c r="DS908" s="175"/>
      <c r="DT908" s="162"/>
      <c r="DU908" s="163"/>
      <c r="DV908" s="162"/>
      <c r="DW908" s="164"/>
      <c r="DX908" s="162"/>
      <c r="DY908" s="162"/>
      <c r="DZ908" s="165"/>
      <c r="EA908" s="165"/>
      <c r="EB908" s="165"/>
      <c r="EC908" s="165"/>
      <c r="ED908" s="165"/>
      <c r="EE908" s="165"/>
      <c r="EF908" s="165"/>
      <c r="EG908" s="165"/>
      <c r="EH908" s="165"/>
      <c r="EI908" s="165"/>
      <c r="EJ908" s="165"/>
      <c r="EK908" s="166"/>
      <c r="EL908" s="165"/>
      <c r="EM908" s="165"/>
      <c r="EN908" s="165"/>
      <c r="EO908" s="167"/>
      <c r="EP908" s="167"/>
      <c r="EQ908" s="166"/>
      <c r="ER908" s="168"/>
      <c r="ES908" s="169"/>
      <c r="ET908" s="170"/>
      <c r="EU908" s="171"/>
      <c r="EV908" s="172"/>
      <c r="EW908" s="173"/>
      <c r="EX908" s="174"/>
      <c r="EY908" s="175"/>
      <c r="EZ908" s="162"/>
      <c r="FA908" s="163"/>
      <c r="FB908" s="162"/>
      <c r="FC908" s="164"/>
      <c r="FD908" s="162"/>
      <c r="FE908" s="162"/>
      <c r="FF908" s="165"/>
      <c r="FG908" s="165"/>
      <c r="FH908" s="165"/>
      <c r="FI908" s="165"/>
      <c r="FJ908" s="165"/>
      <c r="FK908" s="165"/>
      <c r="FL908" s="165"/>
      <c r="FM908" s="165"/>
      <c r="FN908" s="165"/>
      <c r="FO908" s="165"/>
      <c r="FP908" s="165"/>
      <c r="FQ908" s="166"/>
      <c r="FR908" s="165"/>
      <c r="FS908" s="165"/>
      <c r="FT908" s="165"/>
      <c r="FU908" s="167"/>
      <c r="FV908" s="167"/>
      <c r="FW908" s="166"/>
      <c r="FX908" s="168"/>
      <c r="FY908" s="169"/>
      <c r="FZ908" s="170"/>
      <c r="GA908" s="171"/>
      <c r="GB908" s="172"/>
      <c r="GC908" s="173"/>
      <c r="GD908" s="174"/>
      <c r="GE908" s="175"/>
      <c r="GF908" s="162"/>
      <c r="GG908" s="163"/>
      <c r="GH908" s="162"/>
      <c r="GI908" s="164"/>
      <c r="GJ908" s="162"/>
      <c r="GK908" s="162"/>
      <c r="GL908" s="165"/>
      <c r="GM908" s="165"/>
      <c r="GN908" s="165"/>
      <c r="GO908" s="165"/>
      <c r="GP908" s="165"/>
      <c r="GQ908" s="165"/>
      <c r="GR908" s="165"/>
      <c r="GS908" s="165"/>
      <c r="GT908" s="165"/>
      <c r="GU908" s="165"/>
      <c r="GV908" s="165"/>
      <c r="GW908" s="166"/>
      <c r="GX908" s="165"/>
      <c r="GY908" s="165"/>
      <c r="GZ908" s="165"/>
      <c r="HA908" s="167"/>
      <c r="HB908" s="167"/>
      <c r="HC908" s="166"/>
      <c r="HD908" s="168"/>
      <c r="HE908" s="169"/>
      <c r="HF908" s="170"/>
      <c r="HG908" s="171"/>
      <c r="HH908" s="172"/>
      <c r="HI908" s="173"/>
      <c r="HJ908" s="174"/>
      <c r="HK908" s="175"/>
      <c r="HL908" s="162"/>
      <c r="HM908" s="163"/>
      <c r="HN908" s="162"/>
      <c r="HO908" s="164"/>
      <c r="HP908" s="162"/>
      <c r="HQ908" s="162"/>
      <c r="HR908" s="165"/>
      <c r="HS908" s="165"/>
      <c r="HT908" s="165"/>
      <c r="HU908" s="165"/>
      <c r="HV908" s="165"/>
      <c r="HW908" s="165"/>
      <c r="HX908" s="165"/>
      <c r="HY908" s="165"/>
      <c r="HZ908" s="165"/>
      <c r="IA908" s="165"/>
      <c r="IB908" s="165"/>
      <c r="IC908" s="166"/>
      <c r="ID908" s="165"/>
      <c r="IE908" s="165"/>
      <c r="IF908" s="165"/>
      <c r="IG908" s="167"/>
      <c r="IH908" s="167"/>
      <c r="II908" s="166"/>
      <c r="IJ908" s="168"/>
      <c r="IK908" s="169"/>
      <c r="IL908" s="170"/>
      <c r="IM908" s="171"/>
      <c r="IN908" s="172"/>
      <c r="IO908" s="173"/>
      <c r="IP908" s="174"/>
      <c r="IQ908" s="175"/>
      <c r="IR908" s="162"/>
      <c r="IS908" s="163"/>
      <c r="IT908" s="162"/>
      <c r="IU908" s="164"/>
      <c r="IV908" s="162"/>
    </row>
    <row r="909" spans="1:251" s="1" customFormat="1" ht="18.75">
      <c r="A909" s="23" t="s">
        <v>1549</v>
      </c>
      <c r="B909" s="24"/>
      <c r="C909" s="23"/>
      <c r="D909" s="185" t="s">
        <v>1560</v>
      </c>
      <c r="E909" s="24"/>
      <c r="F909" s="24"/>
      <c r="G909" s="24"/>
      <c r="H909" s="25"/>
      <c r="I909" s="25"/>
      <c r="J909" s="25"/>
      <c r="K909" s="231">
        <v>0</v>
      </c>
      <c r="L909" s="25"/>
      <c r="M909" s="25"/>
      <c r="N909" s="25"/>
      <c r="O909" s="231">
        <v>0</v>
      </c>
      <c r="P909" s="25"/>
      <c r="Q909" s="25"/>
      <c r="R909" s="25"/>
      <c r="S909" s="231">
        <v>0</v>
      </c>
      <c r="T909" s="25"/>
      <c r="U909" s="25"/>
      <c r="V909" s="25"/>
      <c r="W909" s="231">
        <v>0</v>
      </c>
      <c r="X909" s="26"/>
      <c r="Y909" s="551">
        <v>0</v>
      </c>
      <c r="Z909" s="119"/>
      <c r="AA909" s="119"/>
      <c r="AB909" s="281">
        <f>(X909+Y909)*AC909</f>
        <v>0</v>
      </c>
      <c r="AC909" s="28"/>
      <c r="AD909" s="29"/>
      <c r="AE909" s="29"/>
      <c r="AF909" s="27"/>
      <c r="AG909" s="27"/>
      <c r="AH909" s="333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  <c r="FU909" s="8"/>
      <c r="FV909" s="8"/>
      <c r="FW909" s="8"/>
      <c r="FX909" s="8"/>
      <c r="FY909" s="8"/>
      <c r="FZ909" s="8"/>
      <c r="GA909" s="8"/>
      <c r="GB909" s="8"/>
      <c r="GC909" s="8"/>
      <c r="GD909" s="8"/>
      <c r="GE909" s="8"/>
      <c r="GF909" s="8"/>
      <c r="GG909" s="8"/>
      <c r="GH909" s="8"/>
      <c r="GI909" s="8"/>
      <c r="GJ909" s="8"/>
      <c r="GK909" s="8"/>
      <c r="GL909" s="8"/>
      <c r="GM909" s="8"/>
      <c r="GN909" s="8"/>
      <c r="GO909" s="8"/>
      <c r="GP909" s="8"/>
      <c r="GQ909" s="8"/>
      <c r="GR909" s="8"/>
      <c r="GS909" s="8"/>
      <c r="GT909" s="8"/>
      <c r="GU909" s="8"/>
      <c r="GV909" s="8"/>
      <c r="GW909" s="8"/>
      <c r="GX909" s="8"/>
      <c r="GY909" s="8"/>
      <c r="GZ909" s="8"/>
      <c r="HA909" s="8"/>
      <c r="HB909" s="8"/>
      <c r="HC909" s="8"/>
      <c r="HD909" s="8"/>
      <c r="HE909" s="8"/>
      <c r="HF909" s="8"/>
      <c r="HG909" s="8"/>
      <c r="HH909" s="8"/>
      <c r="HI909" s="8"/>
      <c r="HJ909" s="8"/>
      <c r="HK909" s="8"/>
      <c r="HL909" s="8"/>
      <c r="HM909" s="8"/>
      <c r="HN909" s="8"/>
      <c r="HO909" s="8"/>
      <c r="HP909" s="8"/>
      <c r="HQ909" s="8"/>
      <c r="HR909" s="8"/>
      <c r="HS909" s="8"/>
      <c r="HT909" s="8"/>
      <c r="HU909" s="8"/>
      <c r="HV909" s="8"/>
      <c r="HW909" s="8"/>
      <c r="HX909" s="8"/>
      <c r="HY909" s="8"/>
      <c r="HZ909" s="8"/>
      <c r="IA909" s="8"/>
      <c r="IB909" s="8"/>
      <c r="IC909" s="8"/>
      <c r="ID909" s="8"/>
      <c r="IE909" s="8"/>
      <c r="IF909" s="8"/>
      <c r="IG909" s="8"/>
      <c r="IH909" s="8"/>
      <c r="II909" s="8"/>
      <c r="IJ909" s="8"/>
      <c r="IK909" s="8"/>
      <c r="IL909" s="8"/>
      <c r="IM909" s="8"/>
      <c r="IN909" s="8"/>
      <c r="IO909" s="8"/>
      <c r="IP909" s="8"/>
      <c r="IQ909" s="8"/>
    </row>
    <row r="910" spans="1:34" s="1" customFormat="1" ht="37.5">
      <c r="A910" s="38" t="s">
        <v>1551</v>
      </c>
      <c r="B910" s="66"/>
      <c r="C910" s="38"/>
      <c r="D910" s="190" t="s">
        <v>1561</v>
      </c>
      <c r="E910" s="49"/>
      <c r="F910" s="38"/>
      <c r="G910" s="38"/>
      <c r="H910" s="42"/>
      <c r="I910" s="42"/>
      <c r="J910" s="42"/>
      <c r="K910" s="225">
        <v>0</v>
      </c>
      <c r="L910" s="42"/>
      <c r="M910" s="42"/>
      <c r="N910" s="42"/>
      <c r="O910" s="225">
        <v>0</v>
      </c>
      <c r="P910" s="42"/>
      <c r="Q910" s="42"/>
      <c r="R910" s="42"/>
      <c r="S910" s="225">
        <v>0</v>
      </c>
      <c r="T910" s="42"/>
      <c r="U910" s="42"/>
      <c r="V910" s="42"/>
      <c r="W910" s="225">
        <v>0</v>
      </c>
      <c r="X910" s="43">
        <v>0</v>
      </c>
      <c r="Y910" s="553">
        <v>0</v>
      </c>
      <c r="Z910" s="44"/>
      <c r="AA910" s="44"/>
      <c r="AB910" s="267">
        <f>(X910+Y910)*AC910</f>
        <v>0</v>
      </c>
      <c r="AC910" s="65"/>
      <c r="AD910" s="45"/>
      <c r="AE910" s="45"/>
      <c r="AF910" s="44"/>
      <c r="AG910" s="44"/>
      <c r="AH910" s="63"/>
    </row>
    <row r="911" spans="1:34" s="1" customFormat="1" ht="18.75">
      <c r="A911" s="38" t="s">
        <v>1555</v>
      </c>
      <c r="B911" s="38"/>
      <c r="C911" s="38"/>
      <c r="D911" s="190" t="s">
        <v>1562</v>
      </c>
      <c r="E911" s="49"/>
      <c r="F911" s="38"/>
      <c r="G911" s="38"/>
      <c r="H911" s="42"/>
      <c r="I911" s="42"/>
      <c r="J911" s="42"/>
      <c r="K911" s="225">
        <v>0</v>
      </c>
      <c r="L911" s="42"/>
      <c r="M911" s="42"/>
      <c r="N911" s="42"/>
      <c r="O911" s="225">
        <v>0</v>
      </c>
      <c r="P911" s="42"/>
      <c r="Q911" s="42"/>
      <c r="R911" s="42"/>
      <c r="S911" s="225">
        <v>0</v>
      </c>
      <c r="T911" s="42"/>
      <c r="U911" s="42"/>
      <c r="V911" s="42"/>
      <c r="W911" s="225">
        <v>0</v>
      </c>
      <c r="X911" s="43">
        <v>0</v>
      </c>
      <c r="Y911" s="553">
        <v>0</v>
      </c>
      <c r="Z911" s="44"/>
      <c r="AA911" s="44"/>
      <c r="AB911" s="267">
        <f>(X911+Y911)*AC911</f>
        <v>0</v>
      </c>
      <c r="AC911" s="65"/>
      <c r="AD911" s="45"/>
      <c r="AE911" s="45"/>
      <c r="AF911" s="44"/>
      <c r="AG911" s="44"/>
      <c r="AH911" s="63"/>
    </row>
    <row r="912" spans="1:34" s="1" customFormat="1" ht="18.75">
      <c r="A912" s="23" t="s">
        <v>1559</v>
      </c>
      <c r="B912" s="24"/>
      <c r="C912" s="23"/>
      <c r="D912" s="185" t="s">
        <v>1564</v>
      </c>
      <c r="E912" s="24"/>
      <c r="F912" s="24"/>
      <c r="G912" s="24"/>
      <c r="H912" s="25"/>
      <c r="I912" s="25"/>
      <c r="J912" s="25"/>
      <c r="K912" s="231">
        <v>0</v>
      </c>
      <c r="L912" s="25"/>
      <c r="M912" s="25"/>
      <c r="N912" s="25"/>
      <c r="O912" s="231">
        <v>0</v>
      </c>
      <c r="P912" s="25"/>
      <c r="Q912" s="25"/>
      <c r="R912" s="25"/>
      <c r="S912" s="231">
        <v>0</v>
      </c>
      <c r="T912" s="25"/>
      <c r="U912" s="25"/>
      <c r="V912" s="25"/>
      <c r="W912" s="231">
        <v>0</v>
      </c>
      <c r="X912" s="26"/>
      <c r="Y912" s="551">
        <v>0</v>
      </c>
      <c r="Z912" s="119"/>
      <c r="AA912" s="119"/>
      <c r="AB912" s="280">
        <f>SUM(AB913:AB914)</f>
        <v>3724.89</v>
      </c>
      <c r="AC912" s="28"/>
      <c r="AD912" s="29"/>
      <c r="AE912" s="29"/>
      <c r="AF912" s="27"/>
      <c r="AG912" s="27"/>
      <c r="AH912" s="326"/>
    </row>
    <row r="913" spans="1:34" s="1" customFormat="1" ht="81" customHeight="1">
      <c r="A913" s="50" t="s">
        <v>1951</v>
      </c>
      <c r="B913" s="51" t="s">
        <v>1952</v>
      </c>
      <c r="C913" s="50" t="s">
        <v>1953</v>
      </c>
      <c r="D913" s="188" t="s">
        <v>1954</v>
      </c>
      <c r="E913" s="51" t="s">
        <v>1955</v>
      </c>
      <c r="F913" s="51" t="s">
        <v>1547</v>
      </c>
      <c r="G913" s="51" t="s">
        <v>1956</v>
      </c>
      <c r="H913" s="53">
        <v>0</v>
      </c>
      <c r="I913" s="53">
        <v>0</v>
      </c>
      <c r="J913" s="53">
        <v>0</v>
      </c>
      <c r="K913" s="225">
        <v>0</v>
      </c>
      <c r="L913" s="53">
        <v>0</v>
      </c>
      <c r="M913" s="53">
        <v>0</v>
      </c>
      <c r="N913" s="53">
        <v>0</v>
      </c>
      <c r="O913" s="225">
        <v>0</v>
      </c>
      <c r="P913" s="53">
        <v>0</v>
      </c>
      <c r="Q913" s="53">
        <v>0</v>
      </c>
      <c r="R913" s="53">
        <v>0</v>
      </c>
      <c r="S913" s="234">
        <v>0</v>
      </c>
      <c r="T913" s="53">
        <v>0</v>
      </c>
      <c r="U913" s="53">
        <v>0</v>
      </c>
      <c r="V913" s="53">
        <v>0</v>
      </c>
      <c r="W913" s="234">
        <v>0</v>
      </c>
      <c r="X913" s="54">
        <v>0</v>
      </c>
      <c r="Y913" s="553">
        <v>1</v>
      </c>
      <c r="Z913" s="179">
        <v>29401000000</v>
      </c>
      <c r="AA913" s="55" t="s">
        <v>50</v>
      </c>
      <c r="AB913" s="83">
        <v>3516.58</v>
      </c>
      <c r="AC913" s="83">
        <v>3516.58</v>
      </c>
      <c r="AD913" s="158">
        <v>41974</v>
      </c>
      <c r="AE913" s="57">
        <v>42339</v>
      </c>
      <c r="AF913" s="58" t="s">
        <v>1957</v>
      </c>
      <c r="AG913" s="55" t="s">
        <v>1627</v>
      </c>
      <c r="AH913" s="334"/>
    </row>
    <row r="914" spans="1:34" s="1" customFormat="1" ht="66.75" customHeight="1">
      <c r="A914" s="50" t="s">
        <v>1958</v>
      </c>
      <c r="B914" s="51" t="s">
        <v>1952</v>
      </c>
      <c r="C914" s="50" t="s">
        <v>1953</v>
      </c>
      <c r="D914" s="188" t="s">
        <v>1959</v>
      </c>
      <c r="E914" s="51" t="s">
        <v>1960</v>
      </c>
      <c r="F914" s="51" t="s">
        <v>1547</v>
      </c>
      <c r="G914" s="51" t="s">
        <v>1949</v>
      </c>
      <c r="H914" s="53">
        <v>0</v>
      </c>
      <c r="I914" s="53">
        <v>0</v>
      </c>
      <c r="J914" s="53">
        <v>0</v>
      </c>
      <c r="K914" s="225">
        <v>0</v>
      </c>
      <c r="L914" s="53">
        <v>0</v>
      </c>
      <c r="M914" s="53">
        <v>0</v>
      </c>
      <c r="N914" s="53">
        <v>0</v>
      </c>
      <c r="O914" s="225">
        <v>0</v>
      </c>
      <c r="P914" s="53">
        <v>0</v>
      </c>
      <c r="Q914" s="53">
        <v>0</v>
      </c>
      <c r="R914" s="53">
        <v>0</v>
      </c>
      <c r="S914" s="234">
        <v>0</v>
      </c>
      <c r="T914" s="53">
        <v>0</v>
      </c>
      <c r="U914" s="53">
        <v>0</v>
      </c>
      <c r="V914" s="53">
        <v>0</v>
      </c>
      <c r="W914" s="234">
        <v>0</v>
      </c>
      <c r="X914" s="54">
        <v>0</v>
      </c>
      <c r="Y914" s="553">
        <v>1</v>
      </c>
      <c r="Z914" s="179">
        <v>29401000000</v>
      </c>
      <c r="AA914" s="55" t="s">
        <v>50</v>
      </c>
      <c r="AB914" s="83">
        <v>208.31</v>
      </c>
      <c r="AC914" s="83">
        <v>208.31</v>
      </c>
      <c r="AD914" s="158" t="s">
        <v>1943</v>
      </c>
      <c r="AE914" s="57">
        <v>42339</v>
      </c>
      <c r="AF914" s="58" t="s">
        <v>1893</v>
      </c>
      <c r="AG914" s="55" t="s">
        <v>1627</v>
      </c>
      <c r="AH914" s="334"/>
    </row>
    <row r="915" spans="1:36" s="359" customFormat="1" ht="94.5" customHeight="1">
      <c r="A915" s="304" t="s">
        <v>2532</v>
      </c>
      <c r="B915" s="317" t="s">
        <v>1952</v>
      </c>
      <c r="C915" s="317">
        <v>7492000</v>
      </c>
      <c r="D915" s="486" t="s">
        <v>2533</v>
      </c>
      <c r="E915" s="305" t="s">
        <v>2534</v>
      </c>
      <c r="F915" s="304" t="s">
        <v>1547</v>
      </c>
      <c r="G915" s="304" t="s">
        <v>2528</v>
      </c>
      <c r="H915" s="399">
        <v>0</v>
      </c>
      <c r="I915" s="399">
        <v>0</v>
      </c>
      <c r="J915" s="399">
        <v>0</v>
      </c>
      <c r="K915" s="488">
        <f>H915+I915+J915</f>
        <v>0</v>
      </c>
      <c r="L915" s="399">
        <v>0</v>
      </c>
      <c r="M915" s="399">
        <v>0</v>
      </c>
      <c r="N915" s="399">
        <v>0</v>
      </c>
      <c r="O915" s="488">
        <f>L915+M915+N915</f>
        <v>0</v>
      </c>
      <c r="P915" s="399">
        <v>0</v>
      </c>
      <c r="Q915" s="399">
        <v>0</v>
      </c>
      <c r="R915" s="399">
        <v>0</v>
      </c>
      <c r="S915" s="401">
        <v>0</v>
      </c>
      <c r="T915" s="399">
        <v>0</v>
      </c>
      <c r="U915" s="399">
        <v>0</v>
      </c>
      <c r="V915" s="404">
        <v>0</v>
      </c>
      <c r="W915" s="401">
        <v>0</v>
      </c>
      <c r="X915" s="403">
        <v>0</v>
      </c>
      <c r="Y915" s="556">
        <v>1</v>
      </c>
      <c r="Z915" s="311">
        <v>29401000000</v>
      </c>
      <c r="AA915" s="312" t="s">
        <v>50</v>
      </c>
      <c r="AB915" s="346">
        <v>222.24</v>
      </c>
      <c r="AC915" s="314">
        <v>42339</v>
      </c>
      <c r="AD915" s="314">
        <v>42339</v>
      </c>
      <c r="AE915" s="315">
        <v>42735</v>
      </c>
      <c r="AF915" s="312" t="s">
        <v>1893</v>
      </c>
      <c r="AG915" s="312" t="s">
        <v>1627</v>
      </c>
      <c r="AH915" s="360" t="s">
        <v>2536</v>
      </c>
      <c r="AI915" s="366"/>
      <c r="AJ915" s="366"/>
    </row>
    <row r="916" spans="1:34" s="1" customFormat="1" ht="37.5">
      <c r="A916" s="23" t="s">
        <v>1563</v>
      </c>
      <c r="B916" s="24"/>
      <c r="C916" s="23"/>
      <c r="D916" s="185" t="s">
        <v>1566</v>
      </c>
      <c r="E916" s="24"/>
      <c r="F916" s="24"/>
      <c r="G916" s="24"/>
      <c r="H916" s="25"/>
      <c r="I916" s="25"/>
      <c r="J916" s="25"/>
      <c r="K916" s="231">
        <v>0</v>
      </c>
      <c r="L916" s="25"/>
      <c r="M916" s="25"/>
      <c r="N916" s="25"/>
      <c r="O916" s="231">
        <v>0</v>
      </c>
      <c r="P916" s="25"/>
      <c r="Q916" s="25"/>
      <c r="R916" s="25"/>
      <c r="S916" s="231">
        <v>0</v>
      </c>
      <c r="T916" s="25"/>
      <c r="U916" s="25"/>
      <c r="V916" s="25"/>
      <c r="W916" s="231">
        <v>0</v>
      </c>
      <c r="X916" s="26"/>
      <c r="Y916" s="551">
        <v>0</v>
      </c>
      <c r="Z916" s="119"/>
      <c r="AA916" s="119"/>
      <c r="AB916" s="281">
        <f aca="true" t="shared" si="24" ref="AB916:AB942">(X916+Y916)*AC916</f>
        <v>0</v>
      </c>
      <c r="AC916" s="28"/>
      <c r="AD916" s="29"/>
      <c r="AE916" s="29"/>
      <c r="AF916" s="27"/>
      <c r="AG916" s="27"/>
      <c r="AH916" s="326"/>
    </row>
    <row r="917" spans="1:34" s="1" customFormat="1" ht="18.75">
      <c r="A917" s="38" t="s">
        <v>1790</v>
      </c>
      <c r="B917" s="66"/>
      <c r="C917" s="38"/>
      <c r="D917" s="190" t="s">
        <v>1568</v>
      </c>
      <c r="E917" s="49"/>
      <c r="F917" s="38"/>
      <c r="G917" s="38"/>
      <c r="H917" s="42"/>
      <c r="I917" s="42"/>
      <c r="J917" s="42"/>
      <c r="K917" s="225">
        <v>0</v>
      </c>
      <c r="L917" s="42"/>
      <c r="M917" s="42"/>
      <c r="N917" s="42"/>
      <c r="O917" s="225">
        <v>0</v>
      </c>
      <c r="P917" s="42"/>
      <c r="Q917" s="42"/>
      <c r="R917" s="42"/>
      <c r="S917" s="225">
        <v>0</v>
      </c>
      <c r="T917" s="42"/>
      <c r="U917" s="42"/>
      <c r="V917" s="42"/>
      <c r="W917" s="225">
        <v>0</v>
      </c>
      <c r="X917" s="43">
        <v>0</v>
      </c>
      <c r="Y917" s="553">
        <v>0</v>
      </c>
      <c r="Z917" s="44"/>
      <c r="AA917" s="44"/>
      <c r="AB917" s="267">
        <f t="shared" si="24"/>
        <v>0</v>
      </c>
      <c r="AC917" s="65"/>
      <c r="AD917" s="45"/>
      <c r="AE917" s="45"/>
      <c r="AF917" s="44"/>
      <c r="AG917" s="44"/>
      <c r="AH917" s="63"/>
    </row>
    <row r="918" spans="1:34" s="1" customFormat="1" ht="37.5">
      <c r="A918" s="38" t="s">
        <v>1791</v>
      </c>
      <c r="B918" s="66"/>
      <c r="C918" s="38"/>
      <c r="D918" s="190" t="s">
        <v>1570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3">
        <v>0</v>
      </c>
      <c r="Z918" s="44"/>
      <c r="AA918" s="44"/>
      <c r="AB918" s="267">
        <f t="shared" si="24"/>
        <v>0</v>
      </c>
      <c r="AC918" s="65"/>
      <c r="AD918" s="45"/>
      <c r="AE918" s="45"/>
      <c r="AF918" s="44"/>
      <c r="AG918" s="44"/>
      <c r="AH918" s="63"/>
    </row>
    <row r="919" spans="1:256" s="8" customFormat="1" ht="49.5" customHeight="1">
      <c r="A919" s="95" t="s">
        <v>2485</v>
      </c>
      <c r="B919" s="407" t="s">
        <v>2486</v>
      </c>
      <c r="C919" s="407" t="s">
        <v>2487</v>
      </c>
      <c r="D919" s="193" t="s">
        <v>2488</v>
      </c>
      <c r="E919" s="69" t="s">
        <v>1888</v>
      </c>
      <c r="F919" s="40"/>
      <c r="G919" s="40" t="s">
        <v>1949</v>
      </c>
      <c r="H919" s="42">
        <v>0</v>
      </c>
      <c r="I919" s="42">
        <v>0</v>
      </c>
      <c r="J919" s="42">
        <v>0</v>
      </c>
      <c r="K919" s="225">
        <v>0</v>
      </c>
      <c r="L919" s="42">
        <v>0</v>
      </c>
      <c r="M919" s="42">
        <v>0</v>
      </c>
      <c r="N919" s="42">
        <v>0</v>
      </c>
      <c r="O919" s="225">
        <v>0</v>
      </c>
      <c r="P919" s="42">
        <v>0</v>
      </c>
      <c r="Q919" s="42">
        <v>1</v>
      </c>
      <c r="R919" s="42">
        <v>1</v>
      </c>
      <c r="S919" s="234">
        <v>2</v>
      </c>
      <c r="T919" s="42">
        <v>1</v>
      </c>
      <c r="U919" s="42">
        <v>1</v>
      </c>
      <c r="V919" s="42">
        <v>1</v>
      </c>
      <c r="W919" s="234">
        <v>3</v>
      </c>
      <c r="X919" s="54">
        <v>5</v>
      </c>
      <c r="Y919" s="553">
        <v>3</v>
      </c>
      <c r="Z919" s="320">
        <v>29401000000</v>
      </c>
      <c r="AA919" s="44" t="s">
        <v>50</v>
      </c>
      <c r="AB919" s="424">
        <v>33984</v>
      </c>
      <c r="AC919" s="408">
        <v>42217</v>
      </c>
      <c r="AD919" s="57">
        <v>42217</v>
      </c>
      <c r="AE919" s="57">
        <v>43313</v>
      </c>
      <c r="AF919" s="425" t="s">
        <v>1893</v>
      </c>
      <c r="AG919" s="95" t="s">
        <v>1627</v>
      </c>
      <c r="AH919" s="409" t="s">
        <v>2489</v>
      </c>
      <c r="AI919" s="410"/>
      <c r="AJ919" s="411"/>
      <c r="AK919" s="367"/>
      <c r="AL919" s="412"/>
      <c r="AM919" s="412"/>
      <c r="AN919" s="413"/>
      <c r="AO919" s="413"/>
      <c r="AP919" s="413"/>
      <c r="AQ919" s="414"/>
      <c r="AR919" s="413"/>
      <c r="AS919" s="413"/>
      <c r="AT919" s="413"/>
      <c r="AU919" s="414"/>
      <c r="AV919" s="413"/>
      <c r="AW919" s="413"/>
      <c r="AX919" s="413"/>
      <c r="AY919" s="415"/>
      <c r="AZ919" s="413"/>
      <c r="BA919" s="413"/>
      <c r="BB919" s="413"/>
      <c r="BC919" s="415"/>
      <c r="BD919" s="416"/>
      <c r="BE919" s="416"/>
      <c r="BF919" s="417"/>
      <c r="BH919" s="418"/>
      <c r="BI919" s="419"/>
      <c r="BJ919" s="420"/>
      <c r="BK919" s="421"/>
      <c r="BL919" s="422"/>
      <c r="BM919" s="423"/>
      <c r="BN919" s="410"/>
      <c r="BO919" s="410"/>
      <c r="BP919" s="411"/>
      <c r="BQ919" s="367"/>
      <c r="BR919" s="412"/>
      <c r="BS919" s="412"/>
      <c r="BT919" s="413"/>
      <c r="BU919" s="413"/>
      <c r="BV919" s="413"/>
      <c r="BW919" s="414"/>
      <c r="BX919" s="413"/>
      <c r="BY919" s="413"/>
      <c r="BZ919" s="413"/>
      <c r="CA919" s="414"/>
      <c r="CB919" s="413"/>
      <c r="CC919" s="413"/>
      <c r="CD919" s="413"/>
      <c r="CE919" s="415"/>
      <c r="CF919" s="413"/>
      <c r="CG919" s="413"/>
      <c r="CH919" s="413"/>
      <c r="CI919" s="415"/>
      <c r="CJ919" s="416"/>
      <c r="CK919" s="416"/>
      <c r="CL919" s="417"/>
      <c r="CN919" s="418"/>
      <c r="CO919" s="419"/>
      <c r="CP919" s="420"/>
      <c r="CQ919" s="421"/>
      <c r="CR919" s="422"/>
      <c r="CS919" s="423"/>
      <c r="CT919" s="410"/>
      <c r="CU919" s="410"/>
      <c r="CV919" s="411"/>
      <c r="CW919" s="367"/>
      <c r="CX919" s="412"/>
      <c r="CY919" s="412"/>
      <c r="CZ919" s="413"/>
      <c r="DA919" s="413"/>
      <c r="DB919" s="413"/>
      <c r="DC919" s="414"/>
      <c r="DD919" s="413"/>
      <c r="DE919" s="413"/>
      <c r="DF919" s="413"/>
      <c r="DG919" s="414"/>
      <c r="DH919" s="413"/>
      <c r="DI919" s="413"/>
      <c r="DJ919" s="413"/>
      <c r="DK919" s="415"/>
      <c r="DL919" s="413"/>
      <c r="DM919" s="413"/>
      <c r="DN919" s="413"/>
      <c r="DO919" s="415"/>
      <c r="DP919" s="416"/>
      <c r="DQ919" s="416"/>
      <c r="DR919" s="417"/>
      <c r="DT919" s="418"/>
      <c r="DU919" s="419"/>
      <c r="DV919" s="420"/>
      <c r="DW919" s="421"/>
      <c r="DX919" s="422"/>
      <c r="DY919" s="423"/>
      <c r="DZ919" s="410"/>
      <c r="EA919" s="410"/>
      <c r="EB919" s="411"/>
      <c r="EC919" s="367"/>
      <c r="ED919" s="412"/>
      <c r="EE919" s="412"/>
      <c r="EF919" s="413"/>
      <c r="EG919" s="413"/>
      <c r="EH919" s="413"/>
      <c r="EI919" s="414"/>
      <c r="EJ919" s="413"/>
      <c r="EK919" s="413"/>
      <c r="EL919" s="413"/>
      <c r="EM919" s="414"/>
      <c r="EN919" s="413"/>
      <c r="EO919" s="413"/>
      <c r="EP919" s="413"/>
      <c r="EQ919" s="415"/>
      <c r="ER919" s="413"/>
      <c r="ES919" s="413"/>
      <c r="ET919" s="413"/>
      <c r="EU919" s="415"/>
      <c r="EV919" s="416"/>
      <c r="EW919" s="416"/>
      <c r="EX919" s="417"/>
      <c r="EZ919" s="418"/>
      <c r="FA919" s="419"/>
      <c r="FB919" s="420"/>
      <c r="FC919" s="421"/>
      <c r="FD919" s="422"/>
      <c r="FE919" s="423"/>
      <c r="FF919" s="410"/>
      <c r="FG919" s="410"/>
      <c r="FH919" s="411"/>
      <c r="FI919" s="367"/>
      <c r="FJ919" s="412"/>
      <c r="FK919" s="412"/>
      <c r="FL919" s="413"/>
      <c r="FM919" s="413"/>
      <c r="FN919" s="413"/>
      <c r="FO919" s="414"/>
      <c r="FP919" s="413"/>
      <c r="FQ919" s="413"/>
      <c r="FR919" s="413"/>
      <c r="FS919" s="414"/>
      <c r="FT919" s="413"/>
      <c r="FU919" s="413"/>
      <c r="FV919" s="413"/>
      <c r="FW919" s="415"/>
      <c r="FX919" s="413"/>
      <c r="FY919" s="413"/>
      <c r="FZ919" s="413"/>
      <c r="GA919" s="415"/>
      <c r="GB919" s="416"/>
      <c r="GC919" s="416"/>
      <c r="GD919" s="417"/>
      <c r="GF919" s="418"/>
      <c r="GG919" s="419"/>
      <c r="GH919" s="420"/>
      <c r="GI919" s="421"/>
      <c r="GJ919" s="422"/>
      <c r="GK919" s="423"/>
      <c r="GL919" s="410"/>
      <c r="GM919" s="410"/>
      <c r="GN919" s="411"/>
      <c r="GO919" s="367"/>
      <c r="GP919" s="412"/>
      <c r="GQ919" s="412"/>
      <c r="GR919" s="413"/>
      <c r="GS919" s="413"/>
      <c r="GT919" s="413"/>
      <c r="GU919" s="414"/>
      <c r="GV919" s="413"/>
      <c r="GW919" s="413"/>
      <c r="GX919" s="413"/>
      <c r="GY919" s="414"/>
      <c r="GZ919" s="413"/>
      <c r="HA919" s="413"/>
      <c r="HB919" s="413"/>
      <c r="HC919" s="415"/>
      <c r="HD919" s="413"/>
      <c r="HE919" s="413"/>
      <c r="HF919" s="413"/>
      <c r="HG919" s="415"/>
      <c r="HH919" s="416"/>
      <c r="HI919" s="416"/>
      <c r="HJ919" s="417"/>
      <c r="HL919" s="418"/>
      <c r="HM919" s="419"/>
      <c r="HN919" s="420"/>
      <c r="HO919" s="421"/>
      <c r="HP919" s="422"/>
      <c r="HQ919" s="423"/>
      <c r="HR919" s="410"/>
      <c r="HS919" s="410"/>
      <c r="HT919" s="411"/>
      <c r="HU919" s="367"/>
      <c r="HV919" s="412"/>
      <c r="HW919" s="412"/>
      <c r="HX919" s="413"/>
      <c r="HY919" s="413"/>
      <c r="HZ919" s="413"/>
      <c r="IA919" s="414"/>
      <c r="IB919" s="413"/>
      <c r="IC919" s="413"/>
      <c r="ID919" s="413"/>
      <c r="IE919" s="414"/>
      <c r="IF919" s="413"/>
      <c r="IG919" s="413"/>
      <c r="IH919" s="413"/>
      <c r="II919" s="415"/>
      <c r="IJ919" s="413"/>
      <c r="IK919" s="413"/>
      <c r="IL919" s="413"/>
      <c r="IM919" s="415"/>
      <c r="IN919" s="416"/>
      <c r="IO919" s="416"/>
      <c r="IP919" s="417"/>
      <c r="IR919" s="418"/>
      <c r="IS919" s="419"/>
      <c r="IT919" s="420"/>
      <c r="IU919" s="421"/>
      <c r="IV919" s="422"/>
    </row>
    <row r="920" spans="1:34" s="1" customFormat="1" ht="18.75">
      <c r="A920" s="23" t="s">
        <v>1565</v>
      </c>
      <c r="B920" s="24"/>
      <c r="C920" s="23"/>
      <c r="D920" s="185" t="s">
        <v>1572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1">
        <v>0</v>
      </c>
      <c r="Z920" s="119"/>
      <c r="AA920" s="119"/>
      <c r="AB920" s="281">
        <f t="shared" si="24"/>
        <v>0</v>
      </c>
      <c r="AC920" s="28"/>
      <c r="AD920" s="29"/>
      <c r="AE920" s="29"/>
      <c r="AF920" s="27"/>
      <c r="AG920" s="27"/>
      <c r="AH920" s="326"/>
    </row>
    <row r="921" spans="1:34" s="1" customFormat="1" ht="18.75">
      <c r="A921" s="38" t="s">
        <v>1567</v>
      </c>
      <c r="B921" s="66"/>
      <c r="C921" s="38"/>
      <c r="D921" s="190" t="s">
        <v>1574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3">
        <v>0</v>
      </c>
      <c r="Z921" s="44"/>
      <c r="AA921" s="44"/>
      <c r="AB921" s="267">
        <f t="shared" si="24"/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1569</v>
      </c>
      <c r="B922" s="66"/>
      <c r="C922" s="38"/>
      <c r="D922" s="190" t="s">
        <v>1576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3">
        <v>0</v>
      </c>
      <c r="Z922" s="44"/>
      <c r="AA922" s="44"/>
      <c r="AB922" s="267">
        <f t="shared" si="24"/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38" t="s">
        <v>1792</v>
      </c>
      <c r="B923" s="66"/>
      <c r="C923" s="38"/>
      <c r="D923" s="190" t="s">
        <v>1578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53">
        <v>0</v>
      </c>
      <c r="Z923" s="44"/>
      <c r="AA923" s="44"/>
      <c r="AB923" s="267">
        <f t="shared" si="24"/>
        <v>0</v>
      </c>
      <c r="AC923" s="65"/>
      <c r="AD923" s="45"/>
      <c r="AE923" s="45"/>
      <c r="AF923" s="44"/>
      <c r="AG923" s="44"/>
      <c r="AH923" s="63"/>
    </row>
    <row r="924" spans="1:34" s="1" customFormat="1" ht="18.75">
      <c r="A924" s="38" t="s">
        <v>1793</v>
      </c>
      <c r="B924" s="66"/>
      <c r="C924" s="38"/>
      <c r="D924" s="190" t="s">
        <v>1580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3">
        <v>0</v>
      </c>
      <c r="Z924" s="44"/>
      <c r="AA924" s="44"/>
      <c r="AB924" s="267">
        <f t="shared" si="24"/>
        <v>0</v>
      </c>
      <c r="AC924" s="65"/>
      <c r="AD924" s="45"/>
      <c r="AE924" s="45"/>
      <c r="AF924" s="44"/>
      <c r="AG924" s="44"/>
      <c r="AH924" s="63"/>
    </row>
    <row r="925" spans="1:34" s="1" customFormat="1" ht="18.75">
      <c r="A925" s="23" t="s">
        <v>1571</v>
      </c>
      <c r="B925" s="24"/>
      <c r="C925" s="23"/>
      <c r="D925" s="185" t="s">
        <v>1582</v>
      </c>
      <c r="E925" s="24"/>
      <c r="F925" s="24"/>
      <c r="G925" s="24"/>
      <c r="H925" s="25"/>
      <c r="I925" s="25"/>
      <c r="J925" s="25"/>
      <c r="K925" s="231">
        <v>0</v>
      </c>
      <c r="L925" s="25"/>
      <c r="M925" s="25"/>
      <c r="N925" s="25"/>
      <c r="O925" s="231">
        <v>0</v>
      </c>
      <c r="P925" s="25"/>
      <c r="Q925" s="25"/>
      <c r="R925" s="25"/>
      <c r="S925" s="231">
        <v>0</v>
      </c>
      <c r="T925" s="25"/>
      <c r="U925" s="25"/>
      <c r="V925" s="25"/>
      <c r="W925" s="231">
        <v>0</v>
      </c>
      <c r="X925" s="26"/>
      <c r="Y925" s="551">
        <v>0</v>
      </c>
      <c r="Z925" s="119"/>
      <c r="AA925" s="119"/>
      <c r="AB925" s="281">
        <f t="shared" si="24"/>
        <v>0</v>
      </c>
      <c r="AC925" s="28"/>
      <c r="AD925" s="29"/>
      <c r="AE925" s="29"/>
      <c r="AF925" s="27"/>
      <c r="AG925" s="27"/>
      <c r="AH925" s="326"/>
    </row>
    <row r="926" spans="1:34" s="1" customFormat="1" ht="18.75">
      <c r="A926" s="38" t="s">
        <v>1573</v>
      </c>
      <c r="B926" s="66"/>
      <c r="C926" s="38"/>
      <c r="D926" s="190" t="s">
        <v>1584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4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38" t="s">
        <v>1575</v>
      </c>
      <c r="B927" s="66"/>
      <c r="C927" s="38"/>
      <c r="D927" s="190" t="s">
        <v>1585</v>
      </c>
      <c r="E927" s="49"/>
      <c r="F927" s="38"/>
      <c r="G927" s="38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53">
        <v>0</v>
      </c>
      <c r="Z927" s="44"/>
      <c r="AA927" s="44"/>
      <c r="AB927" s="267">
        <f t="shared" si="24"/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38" t="s">
        <v>1577</v>
      </c>
      <c r="B928" s="66"/>
      <c r="C928" s="38"/>
      <c r="D928" s="190" t="s">
        <v>1586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4"/>
        <v>0</v>
      </c>
      <c r="AC928" s="65"/>
      <c r="AD928" s="45"/>
      <c r="AE928" s="45"/>
      <c r="AF928" s="44"/>
      <c r="AG928" s="44"/>
      <c r="AH928" s="63"/>
    </row>
    <row r="929" spans="1:34" s="1" customFormat="1" ht="37.5">
      <c r="A929" s="38" t="s">
        <v>1579</v>
      </c>
      <c r="B929" s="66"/>
      <c r="C929" s="38"/>
      <c r="D929" s="190" t="s">
        <v>1587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4"/>
        <v>0</v>
      </c>
      <c r="AC929" s="65"/>
      <c r="AD929" s="45"/>
      <c r="AE929" s="45"/>
      <c r="AF929" s="44"/>
      <c r="AG929" s="44"/>
      <c r="AH929" s="63"/>
    </row>
    <row r="930" spans="1:34" s="1" customFormat="1" ht="37.5">
      <c r="A930" s="38" t="s">
        <v>1794</v>
      </c>
      <c r="B930" s="66"/>
      <c r="C930" s="38"/>
      <c r="D930" s="190" t="s">
        <v>1588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4"/>
        <v>0</v>
      </c>
      <c r="AC930" s="65"/>
      <c r="AD930" s="45"/>
      <c r="AE930" s="45"/>
      <c r="AF930" s="44"/>
      <c r="AG930" s="44"/>
      <c r="AH930" s="63"/>
    </row>
    <row r="931" spans="1:34" s="1" customFormat="1" ht="18.75">
      <c r="A931" s="38" t="s">
        <v>1795</v>
      </c>
      <c r="B931" s="66"/>
      <c r="C931" s="38"/>
      <c r="D931" s="190" t="s">
        <v>1589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4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23" t="s">
        <v>1581</v>
      </c>
      <c r="B932" s="24"/>
      <c r="C932" s="23"/>
      <c r="D932" s="185" t="s">
        <v>1591</v>
      </c>
      <c r="E932" s="24"/>
      <c r="F932" s="24"/>
      <c r="G932" s="24"/>
      <c r="H932" s="25"/>
      <c r="I932" s="25"/>
      <c r="J932" s="25"/>
      <c r="K932" s="231">
        <v>0</v>
      </c>
      <c r="L932" s="25"/>
      <c r="M932" s="25"/>
      <c r="N932" s="25"/>
      <c r="O932" s="231">
        <v>0</v>
      </c>
      <c r="P932" s="25"/>
      <c r="Q932" s="25"/>
      <c r="R932" s="25"/>
      <c r="S932" s="231">
        <v>0</v>
      </c>
      <c r="T932" s="25"/>
      <c r="U932" s="25"/>
      <c r="V932" s="25"/>
      <c r="W932" s="231">
        <v>0</v>
      </c>
      <c r="X932" s="26"/>
      <c r="Y932" s="551">
        <v>0</v>
      </c>
      <c r="Z932" s="119"/>
      <c r="AA932" s="119"/>
      <c r="AB932" s="281">
        <f t="shared" si="24"/>
        <v>0</v>
      </c>
      <c r="AC932" s="28"/>
      <c r="AD932" s="29"/>
      <c r="AE932" s="29"/>
      <c r="AF932" s="27"/>
      <c r="AG932" s="27"/>
      <c r="AH932" s="326"/>
    </row>
    <row r="933" spans="1:34" s="1" customFormat="1" ht="18.75">
      <c r="A933" s="38" t="s">
        <v>1583</v>
      </c>
      <c r="B933" s="66"/>
      <c r="C933" s="38"/>
      <c r="D933" s="190" t="s">
        <v>1593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4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23" t="s">
        <v>1590</v>
      </c>
      <c r="B934" s="24"/>
      <c r="C934" s="23"/>
      <c r="D934" s="185" t="s">
        <v>1595</v>
      </c>
      <c r="E934" s="24"/>
      <c r="F934" s="24"/>
      <c r="G934" s="24"/>
      <c r="H934" s="25"/>
      <c r="I934" s="25"/>
      <c r="J934" s="25"/>
      <c r="K934" s="231">
        <v>0</v>
      </c>
      <c r="L934" s="25"/>
      <c r="M934" s="25"/>
      <c r="N934" s="25"/>
      <c r="O934" s="231">
        <v>0</v>
      </c>
      <c r="P934" s="25"/>
      <c r="Q934" s="25"/>
      <c r="R934" s="25"/>
      <c r="S934" s="231">
        <v>0</v>
      </c>
      <c r="T934" s="25"/>
      <c r="U934" s="25"/>
      <c r="V934" s="25"/>
      <c r="W934" s="231">
        <v>0</v>
      </c>
      <c r="X934" s="26"/>
      <c r="Y934" s="551">
        <v>0</v>
      </c>
      <c r="Z934" s="119"/>
      <c r="AA934" s="119"/>
      <c r="AB934" s="281">
        <f t="shared" si="24"/>
        <v>0</v>
      </c>
      <c r="AC934" s="28"/>
      <c r="AD934" s="29"/>
      <c r="AE934" s="29"/>
      <c r="AF934" s="27"/>
      <c r="AG934" s="27"/>
      <c r="AH934" s="326"/>
    </row>
    <row r="935" spans="1:34" s="1" customFormat="1" ht="37.5">
      <c r="A935" s="38" t="s">
        <v>1592</v>
      </c>
      <c r="B935" s="66"/>
      <c r="C935" s="38"/>
      <c r="D935" s="190" t="s">
        <v>1597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4"/>
        <v>0</v>
      </c>
      <c r="AC935" s="65"/>
      <c r="AD935" s="45"/>
      <c r="AE935" s="45"/>
      <c r="AF935" s="44"/>
      <c r="AG935" s="44"/>
      <c r="AH935" s="63"/>
    </row>
    <row r="936" spans="1:34" s="1" customFormat="1" ht="37.5">
      <c r="A936" s="38" t="s">
        <v>1796</v>
      </c>
      <c r="B936" s="66"/>
      <c r="C936" s="38"/>
      <c r="D936" s="190" t="s">
        <v>1598</v>
      </c>
      <c r="E936" s="49"/>
      <c r="F936" s="38"/>
      <c r="G936" s="38"/>
      <c r="H936" s="42"/>
      <c r="I936" s="42"/>
      <c r="J936" s="42"/>
      <c r="K936" s="225">
        <v>0</v>
      </c>
      <c r="L936" s="42"/>
      <c r="M936" s="42"/>
      <c r="N936" s="42"/>
      <c r="O936" s="225">
        <v>0</v>
      </c>
      <c r="P936" s="42"/>
      <c r="Q936" s="42"/>
      <c r="R936" s="42"/>
      <c r="S936" s="225">
        <v>0</v>
      </c>
      <c r="T936" s="42"/>
      <c r="U936" s="42"/>
      <c r="V936" s="42"/>
      <c r="W936" s="225">
        <v>0</v>
      </c>
      <c r="X936" s="43">
        <v>0</v>
      </c>
      <c r="Y936" s="553">
        <v>0</v>
      </c>
      <c r="Z936" s="44"/>
      <c r="AA936" s="44"/>
      <c r="AB936" s="267">
        <f t="shared" si="24"/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38" t="s">
        <v>1797</v>
      </c>
      <c r="B937" s="66"/>
      <c r="C937" s="38"/>
      <c r="D937" s="190" t="s">
        <v>1599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4"/>
        <v>0</v>
      </c>
      <c r="AC937" s="65"/>
      <c r="AD937" s="45"/>
      <c r="AE937" s="45"/>
      <c r="AF937" s="44"/>
      <c r="AG937" s="44"/>
      <c r="AH937" s="63"/>
    </row>
    <row r="938" spans="1:34" s="1" customFormat="1" ht="37.5">
      <c r="A938" s="38" t="s">
        <v>1798</v>
      </c>
      <c r="B938" s="66"/>
      <c r="C938" s="38"/>
      <c r="D938" s="190" t="s">
        <v>1600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4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1799</v>
      </c>
      <c r="B939" s="66"/>
      <c r="C939" s="38"/>
      <c r="D939" s="190" t="s">
        <v>1601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4"/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38" t="s">
        <v>1800</v>
      </c>
      <c r="B940" s="66"/>
      <c r="C940" s="38"/>
      <c r="D940" s="190" t="s">
        <v>1602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4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23" t="s">
        <v>1594</v>
      </c>
      <c r="B941" s="24"/>
      <c r="C941" s="23"/>
      <c r="D941" s="185" t="s">
        <v>1604</v>
      </c>
      <c r="E941" s="24"/>
      <c r="F941" s="24"/>
      <c r="G941" s="24"/>
      <c r="H941" s="25"/>
      <c r="I941" s="25"/>
      <c r="J941" s="25"/>
      <c r="K941" s="231">
        <v>0</v>
      </c>
      <c r="L941" s="25"/>
      <c r="M941" s="25"/>
      <c r="N941" s="25"/>
      <c r="O941" s="231">
        <v>0</v>
      </c>
      <c r="P941" s="25"/>
      <c r="Q941" s="25"/>
      <c r="R941" s="25"/>
      <c r="S941" s="231">
        <v>0</v>
      </c>
      <c r="T941" s="25"/>
      <c r="U941" s="25"/>
      <c r="V941" s="25"/>
      <c r="W941" s="231">
        <v>0</v>
      </c>
      <c r="X941" s="26"/>
      <c r="Y941" s="551">
        <v>0</v>
      </c>
      <c r="Z941" s="119"/>
      <c r="AA941" s="119"/>
      <c r="AB941" s="281">
        <f t="shared" si="24"/>
        <v>0</v>
      </c>
      <c r="AC941" s="28"/>
      <c r="AD941" s="29"/>
      <c r="AE941" s="29"/>
      <c r="AF941" s="27"/>
      <c r="AG941" s="27"/>
      <c r="AH941" s="326"/>
    </row>
    <row r="942" spans="1:34" s="1" customFormat="1" ht="37.5">
      <c r="A942" s="38" t="s">
        <v>1596</v>
      </c>
      <c r="B942" s="66" t="s">
        <v>1606</v>
      </c>
      <c r="C942" s="38" t="s">
        <v>1607</v>
      </c>
      <c r="D942" s="190" t="s">
        <v>1608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4"/>
        <v>0</v>
      </c>
      <c r="AC942" s="65"/>
      <c r="AD942" s="45"/>
      <c r="AE942" s="45"/>
      <c r="AF942" s="44"/>
      <c r="AG942" s="44"/>
      <c r="AH942" s="63"/>
    </row>
    <row r="943" spans="1:34" s="1" customFormat="1" ht="37.5">
      <c r="A943" s="23" t="s">
        <v>1603</v>
      </c>
      <c r="B943" s="24"/>
      <c r="C943" s="23"/>
      <c r="D943" s="185" t="s">
        <v>1610</v>
      </c>
      <c r="E943" s="24"/>
      <c r="F943" s="24"/>
      <c r="G943" s="24"/>
      <c r="H943" s="25"/>
      <c r="I943" s="25"/>
      <c r="J943" s="25"/>
      <c r="K943" s="231">
        <v>0</v>
      </c>
      <c r="L943" s="25"/>
      <c r="M943" s="25"/>
      <c r="N943" s="25"/>
      <c r="O943" s="231">
        <v>0</v>
      </c>
      <c r="P943" s="25"/>
      <c r="Q943" s="25"/>
      <c r="R943" s="25"/>
      <c r="S943" s="231">
        <v>0</v>
      </c>
      <c r="T943" s="25"/>
      <c r="U943" s="25"/>
      <c r="V943" s="25"/>
      <c r="W943" s="231">
        <v>0</v>
      </c>
      <c r="X943" s="26"/>
      <c r="Y943" s="551">
        <v>0</v>
      </c>
      <c r="Z943" s="119"/>
      <c r="AA943" s="119"/>
      <c r="AB943" s="280">
        <f>SUM(AB944:AB952)</f>
        <v>1151.63</v>
      </c>
      <c r="AC943" s="28"/>
      <c r="AD943" s="29"/>
      <c r="AE943" s="29"/>
      <c r="AF943" s="27"/>
      <c r="AG943" s="27"/>
      <c r="AH943" s="326"/>
    </row>
    <row r="944" spans="1:34" s="1" customFormat="1" ht="37.5">
      <c r="A944" s="38" t="s">
        <v>1605</v>
      </c>
      <c r="B944" s="66" t="s">
        <v>1612</v>
      </c>
      <c r="C944" s="38" t="s">
        <v>1613</v>
      </c>
      <c r="D944" s="190" t="s">
        <v>1614</v>
      </c>
      <c r="E944" s="49"/>
      <c r="F944" s="38"/>
      <c r="G944" s="134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83"/>
      <c r="AC944" s="65"/>
      <c r="AD944" s="45"/>
      <c r="AE944" s="45"/>
      <c r="AF944" s="44"/>
      <c r="AG944" s="44"/>
      <c r="AH944" s="63"/>
    </row>
    <row r="945" spans="1:34" s="1" customFormat="1" ht="56.25">
      <c r="A945" s="38" t="s">
        <v>1801</v>
      </c>
      <c r="B945" s="95" t="s">
        <v>1927</v>
      </c>
      <c r="C945" s="18"/>
      <c r="D945" s="180" t="s">
        <v>1936</v>
      </c>
      <c r="E945" s="44"/>
      <c r="F945" s="44">
        <v>55</v>
      </c>
      <c r="G945" s="69" t="s">
        <v>1937</v>
      </c>
      <c r="H945" s="181"/>
      <c r="I945" s="21"/>
      <c r="J945" s="44"/>
      <c r="K945" s="222"/>
      <c r="L945" s="44">
        <v>1</v>
      </c>
      <c r="M945" s="21"/>
      <c r="N945" s="21"/>
      <c r="O945" s="222">
        <v>1</v>
      </c>
      <c r="P945" s="21"/>
      <c r="Q945" s="21"/>
      <c r="R945" s="21"/>
      <c r="S945" s="222"/>
      <c r="T945" s="21"/>
      <c r="U945" s="21"/>
      <c r="V945" s="44"/>
      <c r="W945" s="222"/>
      <c r="X945" s="21">
        <v>1</v>
      </c>
      <c r="Y945" s="560"/>
      <c r="Z945" s="99">
        <v>29401000000</v>
      </c>
      <c r="AA945" s="99" t="s">
        <v>50</v>
      </c>
      <c r="AB945" s="274">
        <v>172.8</v>
      </c>
      <c r="AC945" s="22">
        <v>172.8</v>
      </c>
      <c r="AD945" s="45">
        <v>42005</v>
      </c>
      <c r="AE945" s="45">
        <v>42339</v>
      </c>
      <c r="AF945" s="118" t="s">
        <v>1893</v>
      </c>
      <c r="AG945" s="47" t="s">
        <v>1627</v>
      </c>
      <c r="AH945" s="118"/>
    </row>
    <row r="946" spans="1:34" s="1" customFormat="1" ht="75">
      <c r="A946" s="38" t="s">
        <v>1802</v>
      </c>
      <c r="B946" s="95" t="s">
        <v>1927</v>
      </c>
      <c r="C946" s="18"/>
      <c r="D946" s="180" t="s">
        <v>1938</v>
      </c>
      <c r="E946" s="44"/>
      <c r="F946" s="44">
        <v>55</v>
      </c>
      <c r="G946" s="69" t="s">
        <v>1937</v>
      </c>
      <c r="H946" s="181"/>
      <c r="I946" s="21"/>
      <c r="J946" s="21"/>
      <c r="K946" s="237"/>
      <c r="L946" s="21"/>
      <c r="M946" s="44">
        <v>1</v>
      </c>
      <c r="N946" s="21"/>
      <c r="O946" s="222">
        <v>1</v>
      </c>
      <c r="P946" s="21"/>
      <c r="Q946" s="21"/>
      <c r="R946" s="21"/>
      <c r="S946" s="222"/>
      <c r="T946" s="21"/>
      <c r="U946" s="21"/>
      <c r="V946" s="44"/>
      <c r="W946" s="222"/>
      <c r="X946" s="21">
        <v>1</v>
      </c>
      <c r="Y946" s="560"/>
      <c r="Z946" s="99">
        <v>29401000000</v>
      </c>
      <c r="AA946" s="99" t="s">
        <v>50</v>
      </c>
      <c r="AB946" s="274">
        <v>850</v>
      </c>
      <c r="AC946" s="22">
        <v>850</v>
      </c>
      <c r="AD946" s="45">
        <v>42005</v>
      </c>
      <c r="AE946" s="45">
        <v>42339</v>
      </c>
      <c r="AF946" s="118" t="s">
        <v>1893</v>
      </c>
      <c r="AG946" s="96" t="s">
        <v>1627</v>
      </c>
      <c r="AH946" s="118"/>
    </row>
    <row r="947" spans="1:34" s="1" customFormat="1" ht="37.5">
      <c r="A947" s="38" t="s">
        <v>1804</v>
      </c>
      <c r="B947" s="66"/>
      <c r="C947" s="38"/>
      <c r="D947" s="190" t="s">
        <v>1616</v>
      </c>
      <c r="E947" s="49"/>
      <c r="F947" s="38"/>
      <c r="G947" s="135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83"/>
      <c r="AC947" s="65"/>
      <c r="AD947" s="45"/>
      <c r="AE947" s="45"/>
      <c r="AF947" s="44"/>
      <c r="AG947" s="44"/>
      <c r="AH947" s="63"/>
    </row>
    <row r="948" spans="1:34" s="79" customFormat="1" ht="18.75">
      <c r="A948" s="38" t="s">
        <v>1935</v>
      </c>
      <c r="B948" s="70"/>
      <c r="C948" s="71"/>
      <c r="D948" s="194" t="s">
        <v>1618</v>
      </c>
      <c r="E948" s="72"/>
      <c r="F948" s="70"/>
      <c r="G948" s="70"/>
      <c r="H948" s="74"/>
      <c r="I948" s="74"/>
      <c r="J948" s="74"/>
      <c r="K948" s="227">
        <v>0</v>
      </c>
      <c r="L948" s="74"/>
      <c r="M948" s="74"/>
      <c r="N948" s="74"/>
      <c r="O948" s="227">
        <v>0</v>
      </c>
      <c r="P948" s="74"/>
      <c r="Q948" s="74"/>
      <c r="R948" s="74"/>
      <c r="S948" s="227">
        <v>0</v>
      </c>
      <c r="T948" s="74"/>
      <c r="U948" s="74"/>
      <c r="V948" s="74"/>
      <c r="W948" s="227">
        <v>0</v>
      </c>
      <c r="X948" s="75">
        <v>0</v>
      </c>
      <c r="Y948" s="557">
        <v>0</v>
      </c>
      <c r="Z948" s="76"/>
      <c r="AA948" s="76"/>
      <c r="AB948" s="284"/>
      <c r="AC948" s="77"/>
      <c r="AD948" s="78"/>
      <c r="AE948" s="78"/>
      <c r="AF948" s="73"/>
      <c r="AG948" s="73"/>
      <c r="AH948" s="328"/>
    </row>
    <row r="949" spans="1:34" s="116" customFormat="1" ht="18.75">
      <c r="A949" s="50" t="s">
        <v>1619</v>
      </c>
      <c r="B949" s="120" t="s">
        <v>1620</v>
      </c>
      <c r="C949" s="50" t="s">
        <v>1621</v>
      </c>
      <c r="D949" s="202" t="s">
        <v>1622</v>
      </c>
      <c r="E949" s="50" t="s">
        <v>2338</v>
      </c>
      <c r="F949" s="111" t="s">
        <v>54</v>
      </c>
      <c r="G949" s="111" t="s">
        <v>55</v>
      </c>
      <c r="H949" s="112"/>
      <c r="I949" s="112"/>
      <c r="J949" s="112"/>
      <c r="K949" s="238">
        <f>H949+I949+J949</f>
        <v>0</v>
      </c>
      <c r="L949" s="112">
        <v>1250</v>
      </c>
      <c r="M949" s="112"/>
      <c r="N949" s="112"/>
      <c r="O949" s="238">
        <f>L949+M949+N949</f>
        <v>1250</v>
      </c>
      <c r="P949" s="112"/>
      <c r="Q949" s="113"/>
      <c r="R949" s="114"/>
      <c r="S949" s="230">
        <f>P949+Q949+R949</f>
        <v>0</v>
      </c>
      <c r="T949" s="114"/>
      <c r="U949" s="114"/>
      <c r="V949" s="114"/>
      <c r="W949" s="230">
        <f>T949+U949+V949</f>
        <v>0</v>
      </c>
      <c r="X949" s="113">
        <f>K949+O949+S949+W949</f>
        <v>1250</v>
      </c>
      <c r="Y949" s="560"/>
      <c r="Z949" s="114">
        <v>29401000000</v>
      </c>
      <c r="AA949" s="114" t="s">
        <v>50</v>
      </c>
      <c r="AB949" s="267">
        <f>(X949+Y949)*AC949</f>
        <v>25</v>
      </c>
      <c r="AC949" s="83">
        <v>0.02</v>
      </c>
      <c r="AD949" s="57">
        <v>41609</v>
      </c>
      <c r="AE949" s="57">
        <v>41974</v>
      </c>
      <c r="AF949" s="55" t="s">
        <v>2240</v>
      </c>
      <c r="AG949" s="115"/>
      <c r="AH949" s="331"/>
    </row>
    <row r="950" spans="1:34" s="116" customFormat="1" ht="18.75">
      <c r="A950" s="50" t="s">
        <v>1623</v>
      </c>
      <c r="B950" s="120" t="s">
        <v>1620</v>
      </c>
      <c r="C950" s="50" t="s">
        <v>1621</v>
      </c>
      <c r="D950" s="202" t="s">
        <v>2339</v>
      </c>
      <c r="E950" s="52" t="s">
        <v>2340</v>
      </c>
      <c r="F950" s="111" t="s">
        <v>549</v>
      </c>
      <c r="G950" s="111" t="s">
        <v>550</v>
      </c>
      <c r="H950" s="112"/>
      <c r="I950" s="112"/>
      <c r="J950" s="112"/>
      <c r="K950" s="238">
        <f>H950+I950+J950</f>
        <v>0</v>
      </c>
      <c r="L950" s="112">
        <v>750</v>
      </c>
      <c r="M950" s="112"/>
      <c r="N950" s="112"/>
      <c r="O950" s="238">
        <f>L950+M950+N950</f>
        <v>750</v>
      </c>
      <c r="P950" s="112"/>
      <c r="Q950" s="113"/>
      <c r="R950" s="114"/>
      <c r="S950" s="230">
        <f>P950+Q950+R950</f>
        <v>0</v>
      </c>
      <c r="T950" s="114"/>
      <c r="U950" s="114"/>
      <c r="V950" s="114"/>
      <c r="W950" s="230">
        <f>T950+U950+V950</f>
        <v>0</v>
      </c>
      <c r="X950" s="113">
        <f>K950+O950+S950+W950</f>
        <v>750</v>
      </c>
      <c r="Y950" s="560"/>
      <c r="Z950" s="114">
        <v>29401000000</v>
      </c>
      <c r="AA950" s="114" t="s">
        <v>50</v>
      </c>
      <c r="AB950" s="267">
        <f>(X950+Y950)*AC950</f>
        <v>36.75</v>
      </c>
      <c r="AC950" s="83">
        <v>0.049</v>
      </c>
      <c r="AD950" s="57">
        <v>41609</v>
      </c>
      <c r="AE950" s="57">
        <v>41974</v>
      </c>
      <c r="AF950" s="55" t="s">
        <v>2240</v>
      </c>
      <c r="AG950" s="115"/>
      <c r="AH950" s="331"/>
    </row>
    <row r="951" spans="1:34" s="116" customFormat="1" ht="18.75">
      <c r="A951" s="50"/>
      <c r="B951" s="120" t="s">
        <v>1620</v>
      </c>
      <c r="C951" s="50" t="s">
        <v>1621</v>
      </c>
      <c r="D951" s="202" t="s">
        <v>1624</v>
      </c>
      <c r="E951" s="50" t="s">
        <v>2341</v>
      </c>
      <c r="F951" s="111" t="s">
        <v>549</v>
      </c>
      <c r="G951" s="111" t="s">
        <v>550</v>
      </c>
      <c r="H951" s="112"/>
      <c r="I951" s="112"/>
      <c r="J951" s="112"/>
      <c r="K951" s="238"/>
      <c r="L951" s="112">
        <v>12</v>
      </c>
      <c r="M951" s="112"/>
      <c r="N951" s="112"/>
      <c r="O951" s="238">
        <v>12</v>
      </c>
      <c r="P951" s="112"/>
      <c r="Q951" s="113"/>
      <c r="R951" s="114"/>
      <c r="S951" s="230"/>
      <c r="T951" s="114"/>
      <c r="U951" s="114"/>
      <c r="V951" s="114"/>
      <c r="W951" s="230"/>
      <c r="X951" s="113">
        <v>12</v>
      </c>
      <c r="Y951" s="560"/>
      <c r="Z951" s="114">
        <v>29401000000</v>
      </c>
      <c r="AA951" s="114" t="s">
        <v>50</v>
      </c>
      <c r="AB951" s="267">
        <f>(X951+Y951)*AC951</f>
        <v>11.879999999999999</v>
      </c>
      <c r="AC951" s="83">
        <v>0.99</v>
      </c>
      <c r="AD951" s="57">
        <v>41609</v>
      </c>
      <c r="AE951" s="57">
        <v>41974</v>
      </c>
      <c r="AF951" s="55" t="s">
        <v>2240</v>
      </c>
      <c r="AG951" s="115"/>
      <c r="AH951" s="331"/>
    </row>
    <row r="952" spans="1:34" s="116" customFormat="1" ht="37.5">
      <c r="A952" s="50" t="s">
        <v>2342</v>
      </c>
      <c r="B952" s="120" t="s">
        <v>1620</v>
      </c>
      <c r="C952" s="50" t="s">
        <v>1621</v>
      </c>
      <c r="D952" s="202" t="s">
        <v>1625</v>
      </c>
      <c r="E952" s="136" t="s">
        <v>2343</v>
      </c>
      <c r="F952" s="111" t="s">
        <v>54</v>
      </c>
      <c r="G952" s="111" t="s">
        <v>55</v>
      </c>
      <c r="H952" s="112"/>
      <c r="I952" s="112">
        <v>600</v>
      </c>
      <c r="J952" s="112"/>
      <c r="K952" s="238">
        <f>H952+I952+J952</f>
        <v>600</v>
      </c>
      <c r="L952" s="112"/>
      <c r="M952" s="112"/>
      <c r="N952" s="112"/>
      <c r="O952" s="238">
        <f>L952+M952+N952</f>
        <v>0</v>
      </c>
      <c r="P952" s="112"/>
      <c r="Q952" s="113"/>
      <c r="R952" s="114"/>
      <c r="S952" s="230">
        <f>P952+Q952+R952</f>
        <v>0</v>
      </c>
      <c r="T952" s="114"/>
      <c r="U952" s="114"/>
      <c r="V952" s="114"/>
      <c r="W952" s="230">
        <f>T952+U952+V952</f>
        <v>0</v>
      </c>
      <c r="X952" s="113">
        <f>K952+O952+S952+W952</f>
        <v>600</v>
      </c>
      <c r="Y952" s="560"/>
      <c r="Z952" s="114">
        <v>29401000000</v>
      </c>
      <c r="AA952" s="114" t="s">
        <v>50</v>
      </c>
      <c r="AB952" s="267">
        <f>(X952+Y952)*AC952</f>
        <v>55.199999999999996</v>
      </c>
      <c r="AC952" s="83">
        <v>0.092</v>
      </c>
      <c r="AD952" s="57">
        <v>41640</v>
      </c>
      <c r="AE952" s="57">
        <v>41974</v>
      </c>
      <c r="AF952" s="55" t="s">
        <v>2240</v>
      </c>
      <c r="AG952" s="115"/>
      <c r="AH952" s="331"/>
    </row>
    <row r="953" spans="1:34" s="1" customFormat="1" ht="18.75">
      <c r="A953" s="23" t="s">
        <v>1609</v>
      </c>
      <c r="B953" s="24"/>
      <c r="C953" s="23"/>
      <c r="D953" s="185" t="s">
        <v>1629</v>
      </c>
      <c r="E953" s="24"/>
      <c r="F953" s="24"/>
      <c r="G953" s="24"/>
      <c r="H953" s="25"/>
      <c r="I953" s="25"/>
      <c r="J953" s="25"/>
      <c r="K953" s="231">
        <v>0</v>
      </c>
      <c r="L953" s="25"/>
      <c r="M953" s="25"/>
      <c r="N953" s="25"/>
      <c r="O953" s="231">
        <v>0</v>
      </c>
      <c r="P953" s="25"/>
      <c r="Q953" s="25"/>
      <c r="R953" s="25"/>
      <c r="S953" s="231">
        <v>0</v>
      </c>
      <c r="T953" s="25"/>
      <c r="U953" s="25"/>
      <c r="V953" s="25"/>
      <c r="W953" s="231">
        <v>0</v>
      </c>
      <c r="X953" s="26"/>
      <c r="Y953" s="551">
        <v>0</v>
      </c>
      <c r="Z953" s="119"/>
      <c r="AA953" s="119"/>
      <c r="AB953" s="280">
        <f>SUM(AB955+AB968+AB980+AB983+AB985+AB1002+AB1011+AB1025)</f>
        <v>36984.041</v>
      </c>
      <c r="AC953" s="28"/>
      <c r="AD953" s="29"/>
      <c r="AE953" s="29"/>
      <c r="AF953" s="27"/>
      <c r="AG953" s="27"/>
      <c r="AH953" s="326"/>
    </row>
    <row r="954" spans="1:34" s="1" customFormat="1" ht="19.5">
      <c r="A954" s="30" t="s">
        <v>1611</v>
      </c>
      <c r="B954" s="31"/>
      <c r="C954" s="30"/>
      <c r="D954" s="186" t="s">
        <v>1631</v>
      </c>
      <c r="E954" s="32"/>
      <c r="F954" s="30"/>
      <c r="G954" s="30"/>
      <c r="H954" s="33"/>
      <c r="I954" s="33"/>
      <c r="J954" s="33"/>
      <c r="K954" s="226">
        <v>0</v>
      </c>
      <c r="L954" s="33"/>
      <c r="M954" s="33"/>
      <c r="N954" s="33"/>
      <c r="O954" s="226">
        <v>0</v>
      </c>
      <c r="P954" s="33"/>
      <c r="Q954" s="33"/>
      <c r="R954" s="33"/>
      <c r="S954" s="226">
        <v>0</v>
      </c>
      <c r="T954" s="33"/>
      <c r="U954" s="33"/>
      <c r="V954" s="33"/>
      <c r="W954" s="226">
        <v>0</v>
      </c>
      <c r="X954" s="34">
        <v>0</v>
      </c>
      <c r="Y954" s="552">
        <v>0</v>
      </c>
      <c r="Z954" s="62"/>
      <c r="AA954" s="62"/>
      <c r="AB954" s="276">
        <f>(X954+Y954)*AC954</f>
        <v>0</v>
      </c>
      <c r="AC954" s="36"/>
      <c r="AD954" s="37"/>
      <c r="AE954" s="37"/>
      <c r="AF954" s="35"/>
      <c r="AG954" s="35"/>
      <c r="AH954" s="327"/>
    </row>
    <row r="955" spans="1:34" s="79" customFormat="1" ht="37.5">
      <c r="A955" s="70" t="s">
        <v>1805</v>
      </c>
      <c r="B955" s="70"/>
      <c r="C955" s="71"/>
      <c r="D955" s="194" t="s">
        <v>1632</v>
      </c>
      <c r="E955" s="72"/>
      <c r="F955" s="70"/>
      <c r="G955" s="70"/>
      <c r="H955" s="74"/>
      <c r="I955" s="74"/>
      <c r="J955" s="74"/>
      <c r="K955" s="227">
        <v>0</v>
      </c>
      <c r="L955" s="74"/>
      <c r="M955" s="74"/>
      <c r="N955" s="74"/>
      <c r="O955" s="227">
        <v>0</v>
      </c>
      <c r="P955" s="74"/>
      <c r="Q955" s="74"/>
      <c r="R955" s="74"/>
      <c r="S955" s="227">
        <v>0</v>
      </c>
      <c r="T955" s="74"/>
      <c r="U955" s="74"/>
      <c r="V955" s="74"/>
      <c r="W955" s="227">
        <v>0</v>
      </c>
      <c r="X955" s="75">
        <v>0</v>
      </c>
      <c r="Y955" s="557">
        <v>0</v>
      </c>
      <c r="Z955" s="76"/>
      <c r="AA955" s="76"/>
      <c r="AB955" s="284">
        <f>SUM(AB956:AB958)</f>
        <v>2290.592</v>
      </c>
      <c r="AC955" s="77"/>
      <c r="AD955" s="78"/>
      <c r="AE955" s="78"/>
      <c r="AF955" s="73"/>
      <c r="AG955" s="73"/>
      <c r="AH955" s="328"/>
    </row>
    <row r="956" spans="1:34" s="1" customFormat="1" ht="77.25" customHeight="1">
      <c r="A956" s="38" t="s">
        <v>1806</v>
      </c>
      <c r="B956" s="39" t="s">
        <v>1728</v>
      </c>
      <c r="C956" s="39">
        <v>2912030</v>
      </c>
      <c r="D956" s="207" t="s">
        <v>1633</v>
      </c>
      <c r="E956" s="137" t="s">
        <v>1634</v>
      </c>
      <c r="F956" s="38" t="s">
        <v>54</v>
      </c>
      <c r="G956" s="38" t="s">
        <v>55</v>
      </c>
      <c r="H956" s="42">
        <v>0</v>
      </c>
      <c r="I956" s="42">
        <v>0</v>
      </c>
      <c r="J956" s="42">
        <v>0</v>
      </c>
      <c r="K956" s="225">
        <v>0</v>
      </c>
      <c r="L956" s="42">
        <v>0</v>
      </c>
      <c r="M956" s="42">
        <v>1</v>
      </c>
      <c r="N956" s="42">
        <v>0</v>
      </c>
      <c r="O956" s="225">
        <v>1</v>
      </c>
      <c r="P956" s="42">
        <v>1</v>
      </c>
      <c r="Q956" s="42">
        <v>0</v>
      </c>
      <c r="R956" s="42">
        <v>0</v>
      </c>
      <c r="S956" s="225">
        <v>1</v>
      </c>
      <c r="T956" s="42">
        <v>0</v>
      </c>
      <c r="U956" s="42">
        <v>0</v>
      </c>
      <c r="V956" s="42">
        <v>0</v>
      </c>
      <c r="W956" s="225">
        <v>0</v>
      </c>
      <c r="X956" s="43">
        <v>2</v>
      </c>
      <c r="Y956" s="553">
        <v>2</v>
      </c>
      <c r="Z956" s="44">
        <v>29401000000</v>
      </c>
      <c r="AA956" s="44" t="s">
        <v>50</v>
      </c>
      <c r="AB956" s="267">
        <f aca="true" t="shared" si="25" ref="AB956:AB963">(X956+Y956)*AC956</f>
        <v>490.592</v>
      </c>
      <c r="AC956" s="65">
        <v>122.648</v>
      </c>
      <c r="AD956" s="45">
        <v>42005</v>
      </c>
      <c r="AE956" s="45">
        <v>42339</v>
      </c>
      <c r="AF956" s="63" t="s">
        <v>1889</v>
      </c>
      <c r="AG956" s="47" t="s">
        <v>1627</v>
      </c>
      <c r="AH956" s="63"/>
    </row>
    <row r="957" spans="1:34" s="1" customFormat="1" ht="60" customHeight="1">
      <c r="A957" s="38" t="s">
        <v>1807</v>
      </c>
      <c r="B957" s="39" t="s">
        <v>1728</v>
      </c>
      <c r="C957" s="39">
        <v>2912030</v>
      </c>
      <c r="D957" s="209" t="s">
        <v>1635</v>
      </c>
      <c r="E957" s="138" t="s">
        <v>1888</v>
      </c>
      <c r="F957" s="38" t="s">
        <v>54</v>
      </c>
      <c r="G957" s="38" t="s">
        <v>55</v>
      </c>
      <c r="H957" s="42">
        <v>0</v>
      </c>
      <c r="I957" s="42">
        <v>0</v>
      </c>
      <c r="J957" s="42">
        <v>0</v>
      </c>
      <c r="K957" s="225">
        <v>0</v>
      </c>
      <c r="L957" s="42">
        <v>0</v>
      </c>
      <c r="M957" s="42">
        <v>0</v>
      </c>
      <c r="N957" s="42">
        <v>0</v>
      </c>
      <c r="O957" s="225">
        <v>0</v>
      </c>
      <c r="P957" s="42">
        <v>0</v>
      </c>
      <c r="Q957" s="42">
        <v>0</v>
      </c>
      <c r="R957" s="42">
        <v>0</v>
      </c>
      <c r="S957" s="225">
        <v>0</v>
      </c>
      <c r="T957" s="42">
        <v>0</v>
      </c>
      <c r="U957" s="42">
        <v>0</v>
      </c>
      <c r="V957" s="42">
        <v>0</v>
      </c>
      <c r="W957" s="225">
        <v>0</v>
      </c>
      <c r="X957" s="43">
        <v>0</v>
      </c>
      <c r="Y957" s="553">
        <v>2</v>
      </c>
      <c r="Z957" s="44">
        <v>29401000000</v>
      </c>
      <c r="AA957" s="44" t="s">
        <v>50</v>
      </c>
      <c r="AB957" s="267">
        <f t="shared" si="25"/>
        <v>1200</v>
      </c>
      <c r="AC957" s="65">
        <v>600</v>
      </c>
      <c r="AD957" s="45">
        <v>42005</v>
      </c>
      <c r="AE957" s="45">
        <v>42339</v>
      </c>
      <c r="AF957" s="63" t="s">
        <v>1889</v>
      </c>
      <c r="AG957" s="47" t="s">
        <v>1627</v>
      </c>
      <c r="AH957" s="63"/>
    </row>
    <row r="958" spans="1:34" s="60" customFormat="1" ht="56.25">
      <c r="A958" s="50" t="s">
        <v>1808</v>
      </c>
      <c r="B958" s="39" t="s">
        <v>1728</v>
      </c>
      <c r="C958" s="39">
        <v>2912030</v>
      </c>
      <c r="D958" s="208" t="s">
        <v>1636</v>
      </c>
      <c r="E958" s="245" t="s">
        <v>1888</v>
      </c>
      <c r="F958" s="50" t="s">
        <v>54</v>
      </c>
      <c r="G958" s="50" t="s">
        <v>55</v>
      </c>
      <c r="H958" s="53">
        <v>0</v>
      </c>
      <c r="I958" s="53">
        <v>0</v>
      </c>
      <c r="J958" s="53">
        <v>0</v>
      </c>
      <c r="K958" s="53">
        <v>0</v>
      </c>
      <c r="L958" s="53">
        <v>0</v>
      </c>
      <c r="M958" s="53">
        <v>0</v>
      </c>
      <c r="N958" s="53">
        <v>0</v>
      </c>
      <c r="O958" s="53">
        <v>0</v>
      </c>
      <c r="P958" s="53">
        <v>0</v>
      </c>
      <c r="Q958" s="53">
        <v>0</v>
      </c>
      <c r="R958" s="53">
        <v>0</v>
      </c>
      <c r="S958" s="53">
        <v>0</v>
      </c>
      <c r="T958" s="53">
        <v>0</v>
      </c>
      <c r="U958" s="53">
        <v>0</v>
      </c>
      <c r="V958" s="53">
        <v>0</v>
      </c>
      <c r="W958" s="53">
        <v>0</v>
      </c>
      <c r="X958" s="54">
        <v>0</v>
      </c>
      <c r="Y958" s="553">
        <v>2</v>
      </c>
      <c r="Z958" s="55">
        <v>29401000000</v>
      </c>
      <c r="AA958" s="55" t="s">
        <v>50</v>
      </c>
      <c r="AB958" s="267">
        <f t="shared" si="25"/>
        <v>600</v>
      </c>
      <c r="AC958" s="83">
        <v>300</v>
      </c>
      <c r="AD958" s="57">
        <v>42005</v>
      </c>
      <c r="AE958" s="57">
        <v>42339</v>
      </c>
      <c r="AF958" s="58" t="s">
        <v>1889</v>
      </c>
      <c r="AG958" s="59" t="s">
        <v>1627</v>
      </c>
      <c r="AH958" s="58"/>
    </row>
    <row r="959" spans="1:37" s="319" customFormat="1" ht="47.25" customHeight="1">
      <c r="A959" s="304" t="s">
        <v>2441</v>
      </c>
      <c r="B959" s="306" t="s">
        <v>1728</v>
      </c>
      <c r="C959" s="304" t="s">
        <v>2442</v>
      </c>
      <c r="D959" s="318" t="s">
        <v>2443</v>
      </c>
      <c r="E959" s="305" t="s">
        <v>1888</v>
      </c>
      <c r="F959" s="306" t="s">
        <v>54</v>
      </c>
      <c r="G959" s="306" t="s">
        <v>55</v>
      </c>
      <c r="H959" s="307">
        <v>0</v>
      </c>
      <c r="I959" s="307">
        <v>0</v>
      </c>
      <c r="J959" s="307">
        <v>0</v>
      </c>
      <c r="K959" s="362">
        <v>0</v>
      </c>
      <c r="L959" s="307">
        <v>0</v>
      </c>
      <c r="M959" s="307">
        <v>1</v>
      </c>
      <c r="N959" s="307">
        <v>0</v>
      </c>
      <c r="O959" s="362">
        <v>1</v>
      </c>
      <c r="P959" s="307">
        <v>0</v>
      </c>
      <c r="Q959" s="307">
        <v>0</v>
      </c>
      <c r="R959" s="307">
        <v>0</v>
      </c>
      <c r="S959" s="363">
        <v>0</v>
      </c>
      <c r="T959" s="307">
        <v>0</v>
      </c>
      <c r="U959" s="307">
        <v>0</v>
      </c>
      <c r="V959" s="307">
        <v>0</v>
      </c>
      <c r="W959" s="363">
        <v>0</v>
      </c>
      <c r="X959" s="310">
        <v>1</v>
      </c>
      <c r="Y959" s="554">
        <v>0</v>
      </c>
      <c r="Z959" s="311">
        <v>29401000000</v>
      </c>
      <c r="AA959" s="312" t="s">
        <v>50</v>
      </c>
      <c r="AB959" s="313">
        <v>1425</v>
      </c>
      <c r="AC959" s="314">
        <v>42125</v>
      </c>
      <c r="AD959" s="314">
        <v>42430</v>
      </c>
      <c r="AE959" s="315">
        <v>42339</v>
      </c>
      <c r="AF959" s="360" t="s">
        <v>1889</v>
      </c>
      <c r="AG959" s="317" t="s">
        <v>1627</v>
      </c>
      <c r="AH959" s="69" t="s">
        <v>2446</v>
      </c>
      <c r="AI959" s="361"/>
      <c r="AJ959" s="361"/>
      <c r="AK959" s="361"/>
    </row>
    <row r="960" spans="1:37" s="319" customFormat="1" ht="40.5" customHeight="1">
      <c r="A960" s="304" t="s">
        <v>2444</v>
      </c>
      <c r="B960" s="306" t="s">
        <v>1728</v>
      </c>
      <c r="C960" s="304" t="s">
        <v>2442</v>
      </c>
      <c r="D960" s="318" t="s">
        <v>2445</v>
      </c>
      <c r="E960" s="305" t="s">
        <v>1888</v>
      </c>
      <c r="F960" s="306" t="s">
        <v>54</v>
      </c>
      <c r="G960" s="306" t="s">
        <v>55</v>
      </c>
      <c r="H960" s="307">
        <v>0</v>
      </c>
      <c r="I960" s="307">
        <v>0</v>
      </c>
      <c r="J960" s="307">
        <v>0</v>
      </c>
      <c r="K960" s="362">
        <v>0</v>
      </c>
      <c r="L960" s="307">
        <v>0</v>
      </c>
      <c r="M960" s="307">
        <v>1</v>
      </c>
      <c r="N960" s="307">
        <v>0</v>
      </c>
      <c r="O960" s="362">
        <v>1</v>
      </c>
      <c r="P960" s="307">
        <v>0</v>
      </c>
      <c r="Q960" s="307">
        <v>0</v>
      </c>
      <c r="R960" s="307">
        <v>0</v>
      </c>
      <c r="S960" s="363">
        <v>0</v>
      </c>
      <c r="T960" s="307">
        <v>0</v>
      </c>
      <c r="U960" s="307">
        <v>0</v>
      </c>
      <c r="V960" s="307">
        <v>0</v>
      </c>
      <c r="W960" s="363">
        <v>0</v>
      </c>
      <c r="X960" s="310">
        <v>1</v>
      </c>
      <c r="Y960" s="554">
        <v>0</v>
      </c>
      <c r="Z960" s="311">
        <v>29401000000</v>
      </c>
      <c r="AA960" s="312" t="s">
        <v>50</v>
      </c>
      <c r="AB960" s="313">
        <v>225</v>
      </c>
      <c r="AC960" s="314">
        <v>42125</v>
      </c>
      <c r="AD960" s="314">
        <v>42430</v>
      </c>
      <c r="AE960" s="315">
        <v>42339</v>
      </c>
      <c r="AF960" s="360" t="s">
        <v>1889</v>
      </c>
      <c r="AG960" s="317" t="s">
        <v>1627</v>
      </c>
      <c r="AH960" s="69" t="s">
        <v>2446</v>
      </c>
      <c r="AI960" s="361"/>
      <c r="AJ960" s="361"/>
      <c r="AK960" s="361"/>
    </row>
    <row r="961" spans="1:34" s="79" customFormat="1" ht="37.5">
      <c r="A961" s="70" t="s">
        <v>1809</v>
      </c>
      <c r="B961" s="70"/>
      <c r="C961" s="71"/>
      <c r="D961" s="194" t="s">
        <v>1637</v>
      </c>
      <c r="E961" s="72"/>
      <c r="F961" s="70"/>
      <c r="G961" s="70"/>
      <c r="H961" s="74"/>
      <c r="I961" s="74"/>
      <c r="J961" s="74"/>
      <c r="K961" s="227">
        <v>0</v>
      </c>
      <c r="L961" s="74"/>
      <c r="M961" s="74"/>
      <c r="N961" s="74"/>
      <c r="O961" s="227">
        <v>0</v>
      </c>
      <c r="P961" s="74"/>
      <c r="Q961" s="74"/>
      <c r="R961" s="74"/>
      <c r="S961" s="227">
        <v>0</v>
      </c>
      <c r="T961" s="74"/>
      <c r="U961" s="74"/>
      <c r="V961" s="74"/>
      <c r="W961" s="227">
        <v>0</v>
      </c>
      <c r="X961" s="75">
        <v>0</v>
      </c>
      <c r="Y961" s="557">
        <v>0</v>
      </c>
      <c r="Z961" s="76"/>
      <c r="AA961" s="76"/>
      <c r="AB961" s="277">
        <f t="shared" si="25"/>
        <v>0</v>
      </c>
      <c r="AC961" s="77"/>
      <c r="AD961" s="78"/>
      <c r="AE961" s="78"/>
      <c r="AF961" s="73"/>
      <c r="AG961" s="73"/>
      <c r="AH961" s="328"/>
    </row>
    <row r="962" spans="1:34" s="1" customFormat="1" ht="18.75">
      <c r="A962" s="38" t="s">
        <v>1810</v>
      </c>
      <c r="B962" s="38"/>
      <c r="C962" s="139"/>
      <c r="D962" s="208"/>
      <c r="E962" s="67"/>
      <c r="F962" s="38" t="s">
        <v>54</v>
      </c>
      <c r="G962" s="38" t="s">
        <v>55</v>
      </c>
      <c r="H962" s="42">
        <v>0</v>
      </c>
      <c r="I962" s="42">
        <v>0</v>
      </c>
      <c r="J962" s="42">
        <v>0</v>
      </c>
      <c r="K962" s="225">
        <v>0</v>
      </c>
      <c r="L962" s="42">
        <v>0</v>
      </c>
      <c r="M962" s="42">
        <v>0</v>
      </c>
      <c r="N962" s="42">
        <v>0</v>
      </c>
      <c r="O962" s="225">
        <v>0</v>
      </c>
      <c r="P962" s="42">
        <v>0</v>
      </c>
      <c r="Q962" s="42">
        <v>0</v>
      </c>
      <c r="R962" s="42">
        <v>0</v>
      </c>
      <c r="S962" s="225">
        <v>0</v>
      </c>
      <c r="T962" s="42">
        <v>0</v>
      </c>
      <c r="U962" s="42">
        <v>0</v>
      </c>
      <c r="V962" s="42">
        <v>0</v>
      </c>
      <c r="W962" s="225">
        <v>0</v>
      </c>
      <c r="X962" s="43">
        <v>0</v>
      </c>
      <c r="Y962" s="553">
        <v>0</v>
      </c>
      <c r="Z962" s="44"/>
      <c r="AA962" s="44"/>
      <c r="AB962" s="267">
        <f t="shared" si="25"/>
        <v>0</v>
      </c>
      <c r="AC962" s="65"/>
      <c r="AD962" s="45"/>
      <c r="AE962" s="45"/>
      <c r="AF962" s="44"/>
      <c r="AG962" s="44"/>
      <c r="AH962" s="63"/>
    </row>
    <row r="963" spans="1:34" s="128" customFormat="1" ht="39">
      <c r="A963" s="30" t="s">
        <v>1615</v>
      </c>
      <c r="B963" s="31"/>
      <c r="C963" s="30"/>
      <c r="D963" s="186" t="s">
        <v>1638</v>
      </c>
      <c r="E963" s="32"/>
      <c r="F963" s="30"/>
      <c r="G963" s="30"/>
      <c r="H963" s="33"/>
      <c r="I963" s="33"/>
      <c r="J963" s="33"/>
      <c r="K963" s="226">
        <v>0</v>
      </c>
      <c r="L963" s="33"/>
      <c r="M963" s="33"/>
      <c r="N963" s="33"/>
      <c r="O963" s="226">
        <v>0</v>
      </c>
      <c r="P963" s="33"/>
      <c r="Q963" s="33"/>
      <c r="R963" s="33"/>
      <c r="S963" s="226">
        <v>0</v>
      </c>
      <c r="T963" s="33"/>
      <c r="U963" s="33"/>
      <c r="V963" s="33"/>
      <c r="W963" s="226">
        <v>0</v>
      </c>
      <c r="X963" s="34">
        <v>0</v>
      </c>
      <c r="Y963" s="552">
        <v>0</v>
      </c>
      <c r="Z963" s="247"/>
      <c r="AA963" s="247"/>
      <c r="AB963" s="275">
        <f t="shared" si="25"/>
        <v>0</v>
      </c>
      <c r="AC963" s="36"/>
      <c r="AD963" s="37"/>
      <c r="AE963" s="37"/>
      <c r="AF963" s="35"/>
      <c r="AG963" s="35"/>
      <c r="AH963" s="327"/>
    </row>
    <row r="964" spans="1:34" s="266" customFormat="1" ht="19.5">
      <c r="A964" s="256" t="s">
        <v>1811</v>
      </c>
      <c r="B964" s="256"/>
      <c r="C964" s="257"/>
      <c r="D964" s="258" t="s">
        <v>1639</v>
      </c>
      <c r="E964" s="259"/>
      <c r="F964" s="256"/>
      <c r="G964" s="256"/>
      <c r="H964" s="260"/>
      <c r="I964" s="260"/>
      <c r="J964" s="260"/>
      <c r="K964" s="226">
        <v>0</v>
      </c>
      <c r="L964" s="260"/>
      <c r="M964" s="260"/>
      <c r="N964" s="260"/>
      <c r="O964" s="226">
        <v>0</v>
      </c>
      <c r="P964" s="260"/>
      <c r="Q964" s="260"/>
      <c r="R964" s="260"/>
      <c r="S964" s="226">
        <v>0</v>
      </c>
      <c r="T964" s="260"/>
      <c r="U964" s="260"/>
      <c r="V964" s="260"/>
      <c r="W964" s="226">
        <v>0</v>
      </c>
      <c r="X964" s="261">
        <v>0</v>
      </c>
      <c r="Y964" s="552">
        <v>0</v>
      </c>
      <c r="Z964" s="262"/>
      <c r="AA964" s="262"/>
      <c r="AB964" s="284">
        <f aca="true" t="shared" si="26" ref="AB964:AB1028">(X964+Y964)*AC964</f>
        <v>0</v>
      </c>
      <c r="AC964" s="263"/>
      <c r="AD964" s="264"/>
      <c r="AE964" s="264"/>
      <c r="AF964" s="265"/>
      <c r="AG964" s="265"/>
      <c r="AH964" s="335"/>
    </row>
    <row r="965" spans="1:34" s="1" customFormat="1" ht="18.75">
      <c r="A965" s="38" t="s">
        <v>1812</v>
      </c>
      <c r="B965" s="38"/>
      <c r="C965" s="140"/>
      <c r="D965" s="209"/>
      <c r="E965" s="138"/>
      <c r="F965" s="141" t="s">
        <v>54</v>
      </c>
      <c r="G965" s="38" t="s">
        <v>55</v>
      </c>
      <c r="H965" s="42">
        <v>0</v>
      </c>
      <c r="I965" s="42">
        <v>0</v>
      </c>
      <c r="J965" s="42">
        <v>0</v>
      </c>
      <c r="K965" s="225">
        <v>0</v>
      </c>
      <c r="L965" s="42">
        <v>0</v>
      </c>
      <c r="M965" s="42">
        <v>0</v>
      </c>
      <c r="N965" s="42">
        <v>0</v>
      </c>
      <c r="O965" s="225">
        <v>0</v>
      </c>
      <c r="P965" s="42">
        <v>0</v>
      </c>
      <c r="Q965" s="42">
        <v>0</v>
      </c>
      <c r="R965" s="42">
        <v>0</v>
      </c>
      <c r="S965" s="225">
        <v>0</v>
      </c>
      <c r="T965" s="42">
        <v>0</v>
      </c>
      <c r="U965" s="42">
        <v>0</v>
      </c>
      <c r="V965" s="42">
        <v>0</v>
      </c>
      <c r="W965" s="225">
        <v>0</v>
      </c>
      <c r="X965" s="43">
        <v>0</v>
      </c>
      <c r="Y965" s="553">
        <v>0</v>
      </c>
      <c r="Z965" s="44"/>
      <c r="AA965" s="44"/>
      <c r="AB965" s="267">
        <f t="shared" si="26"/>
        <v>0</v>
      </c>
      <c r="AC965" s="65"/>
      <c r="AD965" s="45"/>
      <c r="AE965" s="45"/>
      <c r="AF965" s="44"/>
      <c r="AG965" s="44"/>
      <c r="AH965" s="63"/>
    </row>
    <row r="966" spans="1:34" s="266" customFormat="1" ht="39">
      <c r="A966" s="256" t="s">
        <v>1814</v>
      </c>
      <c r="B966" s="256"/>
      <c r="C966" s="257"/>
      <c r="D966" s="258" t="s">
        <v>1640</v>
      </c>
      <c r="E966" s="259"/>
      <c r="F966" s="256"/>
      <c r="G966" s="256"/>
      <c r="H966" s="260"/>
      <c r="I966" s="260"/>
      <c r="J966" s="260"/>
      <c r="K966" s="226">
        <v>0</v>
      </c>
      <c r="L966" s="260"/>
      <c r="M966" s="260"/>
      <c r="N966" s="260"/>
      <c r="O966" s="226">
        <v>0</v>
      </c>
      <c r="P966" s="260"/>
      <c r="Q966" s="260"/>
      <c r="R966" s="260"/>
      <c r="S966" s="226">
        <v>0</v>
      </c>
      <c r="T966" s="260"/>
      <c r="U966" s="260"/>
      <c r="V966" s="260"/>
      <c r="W966" s="226">
        <v>0</v>
      </c>
      <c r="X966" s="261">
        <v>0</v>
      </c>
      <c r="Y966" s="552">
        <v>0</v>
      </c>
      <c r="Z966" s="262"/>
      <c r="AA966" s="262"/>
      <c r="AB966" s="284">
        <f t="shared" si="26"/>
        <v>0</v>
      </c>
      <c r="AC966" s="263"/>
      <c r="AD966" s="264"/>
      <c r="AE966" s="264"/>
      <c r="AF966" s="265"/>
      <c r="AG966" s="265"/>
      <c r="AH966" s="335"/>
    </row>
    <row r="967" spans="1:34" s="1" customFormat="1" ht="18.75">
      <c r="A967" s="38" t="s">
        <v>1813</v>
      </c>
      <c r="B967" s="38"/>
      <c r="C967" s="140"/>
      <c r="D967" s="210"/>
      <c r="E967" s="138"/>
      <c r="F967" s="38"/>
      <c r="G967" s="38"/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3">
        <v>0</v>
      </c>
      <c r="Z967" s="44"/>
      <c r="AA967" s="44"/>
      <c r="AB967" s="267">
        <f t="shared" si="26"/>
        <v>0</v>
      </c>
      <c r="AC967" s="65"/>
      <c r="AD967" s="45"/>
      <c r="AE967" s="45"/>
      <c r="AF967" s="44"/>
      <c r="AG967" s="44"/>
      <c r="AH967" s="63"/>
    </row>
    <row r="968" spans="1:34" s="266" customFormat="1" ht="39">
      <c r="A968" s="256" t="s">
        <v>1815</v>
      </c>
      <c r="B968" s="256"/>
      <c r="C968" s="257"/>
      <c r="D968" s="258" t="s">
        <v>1641</v>
      </c>
      <c r="E968" s="259"/>
      <c r="F968" s="256"/>
      <c r="G968" s="256"/>
      <c r="H968" s="260"/>
      <c r="I968" s="260"/>
      <c r="J968" s="260"/>
      <c r="K968" s="226">
        <v>0</v>
      </c>
      <c r="L968" s="260"/>
      <c r="M968" s="260"/>
      <c r="N968" s="260"/>
      <c r="O968" s="226">
        <v>0</v>
      </c>
      <c r="P968" s="260"/>
      <c r="Q968" s="260"/>
      <c r="R968" s="260"/>
      <c r="S968" s="226">
        <v>0</v>
      </c>
      <c r="T968" s="260"/>
      <c r="U968" s="260"/>
      <c r="V968" s="260"/>
      <c r="W968" s="226">
        <v>0</v>
      </c>
      <c r="X968" s="261">
        <v>0</v>
      </c>
      <c r="Y968" s="552">
        <v>0</v>
      </c>
      <c r="Z968" s="262"/>
      <c r="AA968" s="262"/>
      <c r="AB968" s="284">
        <f>SUM(AB969:AB977)</f>
        <v>2505.3590000000004</v>
      </c>
      <c r="AC968" s="263"/>
      <c r="AD968" s="264"/>
      <c r="AE968" s="264"/>
      <c r="AF968" s="265"/>
      <c r="AG968" s="265"/>
      <c r="AH968" s="335"/>
    </row>
    <row r="969" spans="1:34" s="1" customFormat="1" ht="75">
      <c r="A969" s="38" t="s">
        <v>1816</v>
      </c>
      <c r="B969" s="39">
        <v>37619</v>
      </c>
      <c r="C969" s="68">
        <v>2912010</v>
      </c>
      <c r="D969" s="209" t="s">
        <v>1642</v>
      </c>
      <c r="E969" s="67" t="s">
        <v>1643</v>
      </c>
      <c r="F969" s="38" t="s">
        <v>54</v>
      </c>
      <c r="G969" s="38" t="s">
        <v>55</v>
      </c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53">
        <v>1</v>
      </c>
      <c r="Z969" s="44">
        <v>29401000000</v>
      </c>
      <c r="AA969" s="44" t="s">
        <v>50</v>
      </c>
      <c r="AB969" s="267">
        <f t="shared" si="26"/>
        <v>245.3</v>
      </c>
      <c r="AC969" s="65">
        <v>245.3</v>
      </c>
      <c r="AD969" s="45">
        <v>42005</v>
      </c>
      <c r="AE969" s="45">
        <v>42339</v>
      </c>
      <c r="AF969" s="63" t="s">
        <v>1889</v>
      </c>
      <c r="AG969" s="47" t="s">
        <v>1627</v>
      </c>
      <c r="AH969" s="63"/>
    </row>
    <row r="970" spans="1:34" s="1" customFormat="1" ht="56.25">
      <c r="A970" s="38" t="s">
        <v>1817</v>
      </c>
      <c r="B970" s="39">
        <v>37619</v>
      </c>
      <c r="C970" s="68">
        <v>2912010</v>
      </c>
      <c r="D970" s="195" t="s">
        <v>1644</v>
      </c>
      <c r="E970" s="67" t="s">
        <v>1645</v>
      </c>
      <c r="F970" s="38" t="s">
        <v>54</v>
      </c>
      <c r="G970" s="38" t="s">
        <v>55</v>
      </c>
      <c r="H970" s="42">
        <v>0</v>
      </c>
      <c r="I970" s="42">
        <v>0</v>
      </c>
      <c r="J970" s="42">
        <v>0</v>
      </c>
      <c r="K970" s="225">
        <v>0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0</v>
      </c>
      <c r="Y970" s="553">
        <v>0</v>
      </c>
      <c r="Z970" s="44">
        <v>29401000000</v>
      </c>
      <c r="AA970" s="44" t="s">
        <v>50</v>
      </c>
      <c r="AB970" s="267">
        <f t="shared" si="26"/>
        <v>0</v>
      </c>
      <c r="AC970" s="65">
        <v>482.589</v>
      </c>
      <c r="AD970" s="45">
        <v>42005</v>
      </c>
      <c r="AE970" s="45">
        <v>42339</v>
      </c>
      <c r="AF970" s="63" t="s">
        <v>1889</v>
      </c>
      <c r="AG970" s="47" t="s">
        <v>1627</v>
      </c>
      <c r="AH970" s="63"/>
    </row>
    <row r="971" spans="1:34" s="1" customFormat="1" ht="56.25">
      <c r="A971" s="38" t="s">
        <v>1818</v>
      </c>
      <c r="B971" s="39">
        <v>37619</v>
      </c>
      <c r="C971" s="68">
        <v>2912010</v>
      </c>
      <c r="D971" s="195" t="s">
        <v>1646</v>
      </c>
      <c r="E971" s="67" t="s">
        <v>1647</v>
      </c>
      <c r="F971" s="38" t="s">
        <v>54</v>
      </c>
      <c r="G971" s="38" t="s">
        <v>55</v>
      </c>
      <c r="H971" s="42">
        <v>0</v>
      </c>
      <c r="I971" s="42">
        <v>0</v>
      </c>
      <c r="J971" s="42">
        <v>0</v>
      </c>
      <c r="K971" s="225">
        <v>0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0</v>
      </c>
      <c r="Y971" s="553">
        <v>0</v>
      </c>
      <c r="Z971" s="44">
        <v>29401000000</v>
      </c>
      <c r="AA971" s="44" t="s">
        <v>50</v>
      </c>
      <c r="AB971" s="267">
        <f t="shared" si="26"/>
        <v>0</v>
      </c>
      <c r="AC971" s="65">
        <v>287.25</v>
      </c>
      <c r="AD971" s="45">
        <v>42005</v>
      </c>
      <c r="AE971" s="45">
        <v>42339</v>
      </c>
      <c r="AF971" s="63" t="s">
        <v>1889</v>
      </c>
      <c r="AG971" s="47" t="s">
        <v>1627</v>
      </c>
      <c r="AH971" s="63"/>
    </row>
    <row r="972" spans="1:34" s="1" customFormat="1" ht="56.25">
      <c r="A972" s="38" t="s">
        <v>1819</v>
      </c>
      <c r="B972" s="39">
        <v>37619</v>
      </c>
      <c r="C972" s="68">
        <v>2912010</v>
      </c>
      <c r="D972" s="195" t="s">
        <v>1648</v>
      </c>
      <c r="E972" s="67" t="s">
        <v>1649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53">
        <v>0</v>
      </c>
      <c r="Z972" s="44">
        <v>29401000000</v>
      </c>
      <c r="AA972" s="44" t="s">
        <v>50</v>
      </c>
      <c r="AB972" s="267">
        <f t="shared" si="26"/>
        <v>0</v>
      </c>
      <c r="AC972" s="65">
        <v>65.49</v>
      </c>
      <c r="AD972" s="45">
        <v>42005</v>
      </c>
      <c r="AE972" s="45">
        <v>42339</v>
      </c>
      <c r="AF972" s="63" t="s">
        <v>1889</v>
      </c>
      <c r="AG972" s="47" t="s">
        <v>1627</v>
      </c>
      <c r="AH972" s="63"/>
    </row>
    <row r="973" spans="1:34" s="1" customFormat="1" ht="56.25">
      <c r="A973" s="38" t="s">
        <v>1820</v>
      </c>
      <c r="B973" s="39">
        <v>37619</v>
      </c>
      <c r="C973" s="68">
        <v>2912010</v>
      </c>
      <c r="D973" s="211" t="s">
        <v>1650</v>
      </c>
      <c r="E973" s="49" t="s">
        <v>1651</v>
      </c>
      <c r="F973" s="38" t="s">
        <v>54</v>
      </c>
      <c r="G973" s="38" t="s">
        <v>55</v>
      </c>
      <c r="H973" s="42">
        <v>2</v>
      </c>
      <c r="I973" s="42">
        <v>0</v>
      </c>
      <c r="J973" s="42">
        <v>0</v>
      </c>
      <c r="K973" s="225">
        <v>2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2</v>
      </c>
      <c r="Y973" s="553">
        <v>0</v>
      </c>
      <c r="Z973" s="44">
        <v>29401000000</v>
      </c>
      <c r="AA973" s="44" t="s">
        <v>50</v>
      </c>
      <c r="AB973" s="267">
        <f t="shared" si="26"/>
        <v>352.324</v>
      </c>
      <c r="AC973" s="65">
        <v>176.162</v>
      </c>
      <c r="AD973" s="45">
        <v>42005</v>
      </c>
      <c r="AE973" s="45">
        <v>42339</v>
      </c>
      <c r="AF973" s="63" t="s">
        <v>1889</v>
      </c>
      <c r="AG973" s="47" t="s">
        <v>1627</v>
      </c>
      <c r="AH973" s="63"/>
    </row>
    <row r="974" spans="1:34" s="1" customFormat="1" ht="56.25">
      <c r="A974" s="38" t="s">
        <v>1821</v>
      </c>
      <c r="B974" s="39">
        <v>37619</v>
      </c>
      <c r="C974" s="68">
        <v>2912010</v>
      </c>
      <c r="D974" s="211" t="s">
        <v>1652</v>
      </c>
      <c r="E974" s="49" t="s">
        <v>1653</v>
      </c>
      <c r="F974" s="38" t="s">
        <v>54</v>
      </c>
      <c r="G974" s="38" t="s">
        <v>55</v>
      </c>
      <c r="H974" s="42">
        <v>1</v>
      </c>
      <c r="I974" s="42">
        <v>0</v>
      </c>
      <c r="J974" s="42">
        <v>0</v>
      </c>
      <c r="K974" s="225">
        <v>1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1</v>
      </c>
      <c r="Y974" s="553">
        <v>0</v>
      </c>
      <c r="Z974" s="44">
        <v>29401000000</v>
      </c>
      <c r="AA974" s="44" t="s">
        <v>50</v>
      </c>
      <c r="AB974" s="267">
        <f t="shared" si="26"/>
        <v>67.826</v>
      </c>
      <c r="AC974" s="65">
        <v>67.826</v>
      </c>
      <c r="AD974" s="45">
        <v>42005</v>
      </c>
      <c r="AE974" s="45">
        <v>42339</v>
      </c>
      <c r="AF974" s="63" t="s">
        <v>1889</v>
      </c>
      <c r="AG974" s="47" t="s">
        <v>1627</v>
      </c>
      <c r="AH974" s="63"/>
    </row>
    <row r="975" spans="1:34" s="1" customFormat="1" ht="56.25">
      <c r="A975" s="38" t="s">
        <v>1822</v>
      </c>
      <c r="B975" s="39">
        <v>37619</v>
      </c>
      <c r="C975" s="68">
        <v>2912010</v>
      </c>
      <c r="D975" s="211" t="s">
        <v>1654</v>
      </c>
      <c r="E975" s="49" t="s">
        <v>1655</v>
      </c>
      <c r="F975" s="38" t="s">
        <v>54</v>
      </c>
      <c r="G975" s="38" t="s">
        <v>55</v>
      </c>
      <c r="H975" s="42">
        <v>0</v>
      </c>
      <c r="I975" s="42">
        <v>2</v>
      </c>
      <c r="J975" s="42">
        <v>0</v>
      </c>
      <c r="K975" s="225">
        <v>2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2</v>
      </c>
      <c r="Y975" s="553">
        <v>0</v>
      </c>
      <c r="Z975" s="44">
        <v>29401000000</v>
      </c>
      <c r="AA975" s="44" t="s">
        <v>50</v>
      </c>
      <c r="AB975" s="267">
        <f t="shared" si="26"/>
        <v>837.482</v>
      </c>
      <c r="AC975" s="65">
        <v>418.741</v>
      </c>
      <c r="AD975" s="45">
        <v>42005</v>
      </c>
      <c r="AE975" s="45">
        <v>42339</v>
      </c>
      <c r="AF975" s="63" t="s">
        <v>1889</v>
      </c>
      <c r="AG975" s="47" t="s">
        <v>1627</v>
      </c>
      <c r="AH975" s="63"/>
    </row>
    <row r="976" spans="1:34" s="1" customFormat="1" ht="56.25">
      <c r="A976" s="38" t="s">
        <v>1823</v>
      </c>
      <c r="B976" s="39">
        <v>37619</v>
      </c>
      <c r="C976" s="68">
        <v>2912010</v>
      </c>
      <c r="D976" s="211" t="s">
        <v>1656</v>
      </c>
      <c r="E976" s="49" t="s">
        <v>1657</v>
      </c>
      <c r="F976" s="38" t="s">
        <v>54</v>
      </c>
      <c r="G976" s="38" t="s">
        <v>55</v>
      </c>
      <c r="H976" s="42">
        <v>0</v>
      </c>
      <c r="I976" s="42">
        <v>0</v>
      </c>
      <c r="J976" s="42">
        <v>1</v>
      </c>
      <c r="K976" s="225">
        <v>1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1</v>
      </c>
      <c r="Y976" s="553">
        <v>0</v>
      </c>
      <c r="Z976" s="44">
        <v>29401000000</v>
      </c>
      <c r="AA976" s="44" t="s">
        <v>50</v>
      </c>
      <c r="AB976" s="267">
        <f t="shared" si="26"/>
        <v>463.303</v>
      </c>
      <c r="AC976" s="65">
        <v>463.303</v>
      </c>
      <c r="AD976" s="45">
        <v>42005</v>
      </c>
      <c r="AE976" s="45">
        <v>42339</v>
      </c>
      <c r="AF976" s="63" t="s">
        <v>1889</v>
      </c>
      <c r="AG976" s="47" t="s">
        <v>1627</v>
      </c>
      <c r="AH976" s="63"/>
    </row>
    <row r="977" spans="1:34" s="1" customFormat="1" ht="56.25">
      <c r="A977" s="38" t="s">
        <v>1824</v>
      </c>
      <c r="B977" s="39">
        <v>37619</v>
      </c>
      <c r="C977" s="68">
        <v>2912010</v>
      </c>
      <c r="D977" s="211" t="s">
        <v>1658</v>
      </c>
      <c r="E977" s="63" t="s">
        <v>1659</v>
      </c>
      <c r="F977" s="38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5">
        <v>0</v>
      </c>
      <c r="L977" s="42">
        <v>1</v>
      </c>
      <c r="M977" s="42">
        <v>0</v>
      </c>
      <c r="N977" s="42">
        <v>0</v>
      </c>
      <c r="O977" s="225">
        <v>1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1</v>
      </c>
      <c r="Y977" s="553">
        <v>0</v>
      </c>
      <c r="Z977" s="44">
        <v>29401000000</v>
      </c>
      <c r="AA977" s="44" t="s">
        <v>50</v>
      </c>
      <c r="AB977" s="267">
        <f t="shared" si="26"/>
        <v>539.124</v>
      </c>
      <c r="AC977" s="65">
        <v>539.124</v>
      </c>
      <c r="AD977" s="45">
        <v>42005</v>
      </c>
      <c r="AE977" s="45">
        <v>42339</v>
      </c>
      <c r="AF977" s="63" t="s">
        <v>1889</v>
      </c>
      <c r="AG977" s="47" t="s">
        <v>1627</v>
      </c>
      <c r="AH977" s="63"/>
    </row>
    <row r="978" spans="1:34" s="266" customFormat="1" ht="39">
      <c r="A978" s="256" t="s">
        <v>1825</v>
      </c>
      <c r="B978" s="256"/>
      <c r="C978" s="257"/>
      <c r="D978" s="258" t="s">
        <v>1660</v>
      </c>
      <c r="E978" s="259"/>
      <c r="F978" s="256"/>
      <c r="G978" s="256"/>
      <c r="H978" s="260"/>
      <c r="I978" s="260"/>
      <c r="J978" s="260"/>
      <c r="K978" s="226">
        <v>0</v>
      </c>
      <c r="L978" s="260"/>
      <c r="M978" s="260"/>
      <c r="N978" s="260"/>
      <c r="O978" s="226">
        <v>0</v>
      </c>
      <c r="P978" s="260"/>
      <c r="Q978" s="260"/>
      <c r="R978" s="260"/>
      <c r="S978" s="226">
        <v>0</v>
      </c>
      <c r="T978" s="260"/>
      <c r="U978" s="260"/>
      <c r="V978" s="260"/>
      <c r="W978" s="226">
        <v>0</v>
      </c>
      <c r="X978" s="261">
        <v>0</v>
      </c>
      <c r="Y978" s="552">
        <v>0</v>
      </c>
      <c r="Z978" s="262"/>
      <c r="AA978" s="262"/>
      <c r="AB978" s="284">
        <f t="shared" si="26"/>
        <v>0</v>
      </c>
      <c r="AC978" s="263"/>
      <c r="AD978" s="264"/>
      <c r="AE978" s="264"/>
      <c r="AF978" s="265"/>
      <c r="AG978" s="265"/>
      <c r="AH978" s="335"/>
    </row>
    <row r="979" spans="1:34" s="1" customFormat="1" ht="18.75">
      <c r="A979" s="38" t="s">
        <v>1826</v>
      </c>
      <c r="B979" s="38"/>
      <c r="C979" s="140"/>
      <c r="D979" s="211"/>
      <c r="E979" s="49"/>
      <c r="F979" s="38"/>
      <c r="G979" s="38"/>
      <c r="H979" s="42">
        <v>0</v>
      </c>
      <c r="I979" s="42">
        <v>0</v>
      </c>
      <c r="J979" s="42">
        <v>0</v>
      </c>
      <c r="K979" s="225">
        <v>0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0</v>
      </c>
      <c r="Y979" s="553">
        <v>0</v>
      </c>
      <c r="Z979" s="44"/>
      <c r="AA979" s="44"/>
      <c r="AB979" s="267">
        <f t="shared" si="26"/>
        <v>0</v>
      </c>
      <c r="AC979" s="65"/>
      <c r="AD979" s="45"/>
      <c r="AE979" s="45"/>
      <c r="AF979" s="44"/>
      <c r="AG979" s="44"/>
      <c r="AH979" s="63"/>
    </row>
    <row r="980" spans="1:34" s="266" customFormat="1" ht="19.5">
      <c r="A980" s="256" t="s">
        <v>1827</v>
      </c>
      <c r="B980" s="256"/>
      <c r="C980" s="257"/>
      <c r="D980" s="258" t="s">
        <v>1661</v>
      </c>
      <c r="E980" s="259"/>
      <c r="F980" s="256"/>
      <c r="G980" s="256"/>
      <c r="H980" s="260"/>
      <c r="I980" s="260"/>
      <c r="J980" s="260"/>
      <c r="K980" s="226">
        <v>0</v>
      </c>
      <c r="L980" s="260"/>
      <c r="M980" s="260"/>
      <c r="N980" s="260"/>
      <c r="O980" s="226">
        <v>0</v>
      </c>
      <c r="P980" s="260"/>
      <c r="Q980" s="260"/>
      <c r="R980" s="260"/>
      <c r="S980" s="226">
        <v>0</v>
      </c>
      <c r="T980" s="260"/>
      <c r="U980" s="260"/>
      <c r="V980" s="260"/>
      <c r="W980" s="226">
        <v>0</v>
      </c>
      <c r="X980" s="261">
        <v>0</v>
      </c>
      <c r="Y980" s="552">
        <v>0</v>
      </c>
      <c r="Z980" s="262"/>
      <c r="AA980" s="262"/>
      <c r="AB980" s="284">
        <f>SUM(AB981)</f>
        <v>89</v>
      </c>
      <c r="AC980" s="263"/>
      <c r="AD980" s="264"/>
      <c r="AE980" s="264"/>
      <c r="AF980" s="265"/>
      <c r="AG980" s="265"/>
      <c r="AH980" s="335"/>
    </row>
    <row r="981" spans="1:34" s="1" customFormat="1" ht="56.25">
      <c r="A981" s="38" t="s">
        <v>1828</v>
      </c>
      <c r="B981" s="39">
        <v>37619</v>
      </c>
      <c r="C981" s="68">
        <v>2912010</v>
      </c>
      <c r="D981" s="212" t="s">
        <v>1662</v>
      </c>
      <c r="E981" s="67" t="s">
        <v>1888</v>
      </c>
      <c r="F981" s="141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1</v>
      </c>
      <c r="Q981" s="42">
        <v>0</v>
      </c>
      <c r="R981" s="42">
        <v>0</v>
      </c>
      <c r="S981" s="225">
        <v>1</v>
      </c>
      <c r="T981" s="42">
        <v>0</v>
      </c>
      <c r="U981" s="42">
        <v>0</v>
      </c>
      <c r="V981" s="42">
        <v>0</v>
      </c>
      <c r="W981" s="225">
        <v>0</v>
      </c>
      <c r="X981" s="43">
        <v>1</v>
      </c>
      <c r="Y981" s="553">
        <v>0</v>
      </c>
      <c r="Z981" s="44">
        <v>29401000000</v>
      </c>
      <c r="AA981" s="44" t="s">
        <v>50</v>
      </c>
      <c r="AB981" s="267">
        <f t="shared" si="26"/>
        <v>89</v>
      </c>
      <c r="AC981" s="65">
        <v>89</v>
      </c>
      <c r="AD981" s="45">
        <v>42005</v>
      </c>
      <c r="AE981" s="45">
        <v>42339</v>
      </c>
      <c r="AF981" s="63" t="s">
        <v>1889</v>
      </c>
      <c r="AG981" s="47" t="s">
        <v>1627</v>
      </c>
      <c r="AH981" s="63"/>
    </row>
    <row r="982" spans="1:256" s="711" customFormat="1" ht="60" customHeight="1">
      <c r="A982" s="490" t="s">
        <v>2637</v>
      </c>
      <c r="B982" s="649" t="s">
        <v>2638</v>
      </c>
      <c r="C982" s="692" t="s">
        <v>2639</v>
      </c>
      <c r="D982" s="650" t="s">
        <v>2640</v>
      </c>
      <c r="E982" s="644" t="s">
        <v>1888</v>
      </c>
      <c r="F982" s="316" t="s">
        <v>54</v>
      </c>
      <c r="G982" s="348" t="s">
        <v>55</v>
      </c>
      <c r="H982" s="316">
        <v>0</v>
      </c>
      <c r="I982" s="316">
        <v>0</v>
      </c>
      <c r="J982" s="316">
        <v>0</v>
      </c>
      <c r="K982" s="694">
        <v>0</v>
      </c>
      <c r="L982" s="316">
        <v>0</v>
      </c>
      <c r="M982" s="316">
        <v>0</v>
      </c>
      <c r="N982" s="316">
        <v>0</v>
      </c>
      <c r="O982" s="694">
        <v>0</v>
      </c>
      <c r="P982" s="316">
        <v>0</v>
      </c>
      <c r="Q982" s="316">
        <v>0</v>
      </c>
      <c r="R982" s="316">
        <v>0</v>
      </c>
      <c r="S982" s="694">
        <v>0</v>
      </c>
      <c r="T982" s="316">
        <v>0</v>
      </c>
      <c r="U982" s="316">
        <v>0</v>
      </c>
      <c r="V982" s="316">
        <v>0</v>
      </c>
      <c r="W982" s="569">
        <v>0</v>
      </c>
      <c r="X982" s="645">
        <v>0</v>
      </c>
      <c r="Y982" s="645">
        <v>2</v>
      </c>
      <c r="Z982" s="316">
        <v>29401000000</v>
      </c>
      <c r="AA982" s="651" t="s">
        <v>50</v>
      </c>
      <c r="AB982" s="695">
        <v>370.35</v>
      </c>
      <c r="AC982" s="653">
        <v>42491</v>
      </c>
      <c r="AD982" s="653">
        <v>42491</v>
      </c>
      <c r="AE982" s="347">
        <v>42705</v>
      </c>
      <c r="AF982" s="654" t="s">
        <v>1890</v>
      </c>
      <c r="AG982" s="316" t="s">
        <v>1627</v>
      </c>
      <c r="AH982" s="658" t="s">
        <v>2642</v>
      </c>
      <c r="AI982" s="655"/>
      <c r="AJ982" s="656"/>
      <c r="AK982" s="433"/>
      <c r="AL982" s="386"/>
      <c r="AM982" s="433"/>
      <c r="AN982" s="386"/>
      <c r="AO982" s="386"/>
      <c r="AP982" s="386"/>
      <c r="AQ982" s="647"/>
      <c r="AR982" s="386"/>
      <c r="AS982" s="386"/>
      <c r="AT982" s="386"/>
      <c r="AU982" s="647"/>
      <c r="AV982" s="386"/>
      <c r="AW982" s="386"/>
      <c r="AX982" s="386"/>
      <c r="AY982" s="647"/>
      <c r="AZ982" s="386"/>
      <c r="BA982" s="386"/>
      <c r="BB982" s="386"/>
      <c r="BC982" s="647"/>
      <c r="BD982" s="386"/>
      <c r="BE982" s="648"/>
      <c r="BF982" s="386"/>
      <c r="BG982" s="386"/>
      <c r="BH982" s="709"/>
      <c r="BI982" s="443"/>
      <c r="BJ982" s="443"/>
      <c r="BK982" s="433"/>
      <c r="BL982" s="386"/>
      <c r="BM982" s="710"/>
      <c r="BN982" s="658"/>
      <c r="BO982" s="655"/>
      <c r="BP982" s="656"/>
      <c r="BQ982" s="433"/>
      <c r="BR982" s="386"/>
      <c r="BS982" s="433"/>
      <c r="BT982" s="386"/>
      <c r="BU982" s="386"/>
      <c r="BV982" s="386"/>
      <c r="BW982" s="647"/>
      <c r="BX982" s="386"/>
      <c r="BY982" s="386"/>
      <c r="BZ982" s="386"/>
      <c r="CA982" s="647"/>
      <c r="CB982" s="386"/>
      <c r="CC982" s="386"/>
      <c r="CD982" s="386"/>
      <c r="CE982" s="647"/>
      <c r="CF982" s="386"/>
      <c r="CG982" s="386"/>
      <c r="CH982" s="386"/>
      <c r="CI982" s="647"/>
      <c r="CJ982" s="386"/>
      <c r="CK982" s="648"/>
      <c r="CL982" s="386"/>
      <c r="CM982" s="386"/>
      <c r="CN982" s="709"/>
      <c r="CO982" s="443"/>
      <c r="CP982" s="443"/>
      <c r="CQ982" s="433"/>
      <c r="CR982" s="386"/>
      <c r="CS982" s="710"/>
      <c r="CT982" s="658"/>
      <c r="CU982" s="655"/>
      <c r="CV982" s="656"/>
      <c r="CW982" s="433"/>
      <c r="CX982" s="386"/>
      <c r="CY982" s="433"/>
      <c r="CZ982" s="386"/>
      <c r="DA982" s="386"/>
      <c r="DB982" s="386"/>
      <c r="DC982" s="647"/>
      <c r="DD982" s="386"/>
      <c r="DE982" s="386"/>
      <c r="DF982" s="386"/>
      <c r="DG982" s="647"/>
      <c r="DH982" s="386"/>
      <c r="DI982" s="386"/>
      <c r="DJ982" s="386"/>
      <c r="DK982" s="647"/>
      <c r="DL982" s="386"/>
      <c r="DM982" s="386"/>
      <c r="DN982" s="386"/>
      <c r="DO982" s="647"/>
      <c r="DP982" s="386"/>
      <c r="DQ982" s="648"/>
      <c r="DR982" s="386"/>
      <c r="DS982" s="386"/>
      <c r="DT982" s="709"/>
      <c r="DU982" s="443"/>
      <c r="DV982" s="443"/>
      <c r="DW982" s="433"/>
      <c r="DX982" s="386"/>
      <c r="DY982" s="710"/>
      <c r="DZ982" s="658"/>
      <c r="EA982" s="655"/>
      <c r="EB982" s="656"/>
      <c r="EC982" s="433"/>
      <c r="ED982" s="386"/>
      <c r="EE982" s="433"/>
      <c r="EF982" s="386"/>
      <c r="EG982" s="386"/>
      <c r="EH982" s="386"/>
      <c r="EI982" s="647"/>
      <c r="EJ982" s="386"/>
      <c r="EK982" s="386"/>
      <c r="EL982" s="386"/>
      <c r="EM982" s="647"/>
      <c r="EN982" s="386"/>
      <c r="EO982" s="386"/>
      <c r="EP982" s="386"/>
      <c r="EQ982" s="647"/>
      <c r="ER982" s="386"/>
      <c r="ES982" s="386"/>
      <c r="ET982" s="386"/>
      <c r="EU982" s="647"/>
      <c r="EV982" s="386"/>
      <c r="EW982" s="648"/>
      <c r="EX982" s="386"/>
      <c r="EY982" s="386"/>
      <c r="EZ982" s="709"/>
      <c r="FA982" s="443"/>
      <c r="FB982" s="443"/>
      <c r="FC982" s="433"/>
      <c r="FD982" s="386"/>
      <c r="FE982" s="710"/>
      <c r="FF982" s="658"/>
      <c r="FG982" s="655"/>
      <c r="FH982" s="656"/>
      <c r="FI982" s="433"/>
      <c r="FJ982" s="386"/>
      <c r="FK982" s="433"/>
      <c r="FL982" s="386"/>
      <c r="FM982" s="386"/>
      <c r="FN982" s="386"/>
      <c r="FO982" s="647"/>
      <c r="FP982" s="386"/>
      <c r="FQ982" s="386"/>
      <c r="FR982" s="386"/>
      <c r="FS982" s="647"/>
      <c r="FT982" s="386"/>
      <c r="FU982" s="386"/>
      <c r="FV982" s="386"/>
      <c r="FW982" s="647"/>
      <c r="FX982" s="386"/>
      <c r="FY982" s="386"/>
      <c r="FZ982" s="386"/>
      <c r="GA982" s="647"/>
      <c r="GB982" s="386"/>
      <c r="GC982" s="648"/>
      <c r="GD982" s="386"/>
      <c r="GE982" s="386"/>
      <c r="GF982" s="709"/>
      <c r="GG982" s="443"/>
      <c r="GH982" s="443"/>
      <c r="GI982" s="433"/>
      <c r="GJ982" s="386"/>
      <c r="GK982" s="710"/>
      <c r="GL982" s="658"/>
      <c r="GM982" s="655"/>
      <c r="GN982" s="656"/>
      <c r="GO982" s="433"/>
      <c r="GP982" s="386"/>
      <c r="GQ982" s="433"/>
      <c r="GR982" s="386"/>
      <c r="GS982" s="386"/>
      <c r="GT982" s="386"/>
      <c r="GU982" s="647"/>
      <c r="GV982" s="386"/>
      <c r="GW982" s="386"/>
      <c r="GX982" s="386"/>
      <c r="GY982" s="647"/>
      <c r="GZ982" s="386"/>
      <c r="HA982" s="386"/>
      <c r="HB982" s="386"/>
      <c r="HC982" s="647"/>
      <c r="HD982" s="386"/>
      <c r="HE982" s="386"/>
      <c r="HF982" s="386"/>
      <c r="HG982" s="647"/>
      <c r="HH982" s="386"/>
      <c r="HI982" s="648"/>
      <c r="HJ982" s="386"/>
      <c r="HK982" s="386"/>
      <c r="HL982" s="709"/>
      <c r="HM982" s="443"/>
      <c r="HN982" s="443"/>
      <c r="HO982" s="433"/>
      <c r="HP982" s="386"/>
      <c r="HQ982" s="710"/>
      <c r="HR982" s="658"/>
      <c r="HS982" s="655"/>
      <c r="HT982" s="656"/>
      <c r="HU982" s="433"/>
      <c r="HV982" s="386"/>
      <c r="HW982" s="433"/>
      <c r="HX982" s="386"/>
      <c r="HY982" s="386"/>
      <c r="HZ982" s="386"/>
      <c r="IA982" s="647"/>
      <c r="IB982" s="386"/>
      <c r="IC982" s="386"/>
      <c r="ID982" s="386"/>
      <c r="IE982" s="647"/>
      <c r="IF982" s="386"/>
      <c r="IG982" s="386"/>
      <c r="IH982" s="386"/>
      <c r="II982" s="647"/>
      <c r="IJ982" s="386"/>
      <c r="IK982" s="386"/>
      <c r="IL982" s="386"/>
      <c r="IM982" s="647"/>
      <c r="IN982" s="386"/>
      <c r="IO982" s="648"/>
      <c r="IP982" s="386"/>
      <c r="IQ982" s="386"/>
      <c r="IR982" s="709"/>
      <c r="IS982" s="443"/>
      <c r="IT982" s="443"/>
      <c r="IU982" s="433"/>
      <c r="IV982" s="386"/>
    </row>
    <row r="983" spans="1:34" s="266" customFormat="1" ht="19.5">
      <c r="A983" s="256" t="s">
        <v>1829</v>
      </c>
      <c r="B983" s="256"/>
      <c r="C983" s="257"/>
      <c r="D983" s="258" t="s">
        <v>1663</v>
      </c>
      <c r="E983" s="259"/>
      <c r="F983" s="256"/>
      <c r="G983" s="256"/>
      <c r="H983" s="260"/>
      <c r="I983" s="260"/>
      <c r="J983" s="260"/>
      <c r="K983" s="226">
        <v>0</v>
      </c>
      <c r="L983" s="260"/>
      <c r="M983" s="260"/>
      <c r="N983" s="260"/>
      <c r="O983" s="226">
        <v>0</v>
      </c>
      <c r="P983" s="260"/>
      <c r="Q983" s="260"/>
      <c r="R983" s="260"/>
      <c r="S983" s="226">
        <v>0</v>
      </c>
      <c r="T983" s="260"/>
      <c r="U983" s="260"/>
      <c r="V983" s="260"/>
      <c r="W983" s="226">
        <v>0</v>
      </c>
      <c r="X983" s="261">
        <v>0</v>
      </c>
      <c r="Y983" s="552">
        <v>0</v>
      </c>
      <c r="Z983" s="262">
        <v>29401000000</v>
      </c>
      <c r="AA983" s="262" t="s">
        <v>50</v>
      </c>
      <c r="AB983" s="284">
        <f>SUM(AB984)</f>
        <v>6723.203</v>
      </c>
      <c r="AC983" s="263"/>
      <c r="AD983" s="264"/>
      <c r="AE983" s="264"/>
      <c r="AF983" s="265"/>
      <c r="AG983" s="265"/>
      <c r="AH983" s="335"/>
    </row>
    <row r="984" spans="1:34" s="1" customFormat="1" ht="56.25">
      <c r="A984" s="38" t="s">
        <v>1830</v>
      </c>
      <c r="B984" s="39">
        <v>37619</v>
      </c>
      <c r="C984" s="68">
        <v>2912010</v>
      </c>
      <c r="D984" s="213" t="s">
        <v>1664</v>
      </c>
      <c r="E984" s="67" t="s">
        <v>1888</v>
      </c>
      <c r="F984" s="141" t="s">
        <v>54</v>
      </c>
      <c r="G984" s="38" t="s">
        <v>55</v>
      </c>
      <c r="H984" s="42">
        <v>0</v>
      </c>
      <c r="I984" s="42">
        <v>0</v>
      </c>
      <c r="J984" s="42">
        <v>0</v>
      </c>
      <c r="K984" s="225">
        <v>0</v>
      </c>
      <c r="L984" s="42">
        <v>1</v>
      </c>
      <c r="M984" s="42">
        <v>0</v>
      </c>
      <c r="N984" s="42">
        <v>0</v>
      </c>
      <c r="O984" s="225">
        <v>1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1</v>
      </c>
      <c r="Y984" s="553">
        <v>0</v>
      </c>
      <c r="Z984" s="44">
        <v>29401000000</v>
      </c>
      <c r="AA984" s="44" t="s">
        <v>50</v>
      </c>
      <c r="AB984" s="267">
        <f t="shared" si="26"/>
        <v>6723.203</v>
      </c>
      <c r="AC984" s="65">
        <v>6723.203</v>
      </c>
      <c r="AD984" s="45">
        <v>42005</v>
      </c>
      <c r="AE984" s="45">
        <v>42339</v>
      </c>
      <c r="AF984" s="63" t="s">
        <v>1889</v>
      </c>
      <c r="AG984" s="47" t="s">
        <v>1627</v>
      </c>
      <c r="AH984" s="63"/>
    </row>
    <row r="985" spans="1:34" s="1" customFormat="1" ht="19.5">
      <c r="A985" s="30" t="s">
        <v>1617</v>
      </c>
      <c r="B985" s="31"/>
      <c r="C985" s="30"/>
      <c r="D985" s="186" t="s">
        <v>1665</v>
      </c>
      <c r="E985" s="32"/>
      <c r="F985" s="30"/>
      <c r="G985" s="30"/>
      <c r="H985" s="33"/>
      <c r="I985" s="33"/>
      <c r="J985" s="33"/>
      <c r="K985" s="226">
        <v>0</v>
      </c>
      <c r="L985" s="33"/>
      <c r="M985" s="33"/>
      <c r="N985" s="33"/>
      <c r="O985" s="226">
        <v>0</v>
      </c>
      <c r="P985" s="33"/>
      <c r="Q985" s="33"/>
      <c r="R985" s="33"/>
      <c r="S985" s="226">
        <v>0</v>
      </c>
      <c r="T985" s="33"/>
      <c r="U985" s="33"/>
      <c r="V985" s="33"/>
      <c r="W985" s="226">
        <v>0</v>
      </c>
      <c r="X985" s="34">
        <v>0</v>
      </c>
      <c r="Y985" s="552">
        <v>0</v>
      </c>
      <c r="Z985" s="62">
        <v>29401000000</v>
      </c>
      <c r="AA985" s="62" t="s">
        <v>50</v>
      </c>
      <c r="AB985" s="275">
        <f>SUM(AB991+AB986)</f>
        <v>24803.391</v>
      </c>
      <c r="AC985" s="36"/>
      <c r="AD985" s="37"/>
      <c r="AE985" s="37"/>
      <c r="AF985" s="35"/>
      <c r="AG985" s="35"/>
      <c r="AH985" s="327"/>
    </row>
    <row r="986" spans="1:34" s="266" customFormat="1" ht="39">
      <c r="A986" s="256" t="s">
        <v>1619</v>
      </c>
      <c r="B986" s="256"/>
      <c r="C986" s="257"/>
      <c r="D986" s="258" t="s">
        <v>1666</v>
      </c>
      <c r="E986" s="259"/>
      <c r="F986" s="256"/>
      <c r="G986" s="256"/>
      <c r="H986" s="260"/>
      <c r="I986" s="260"/>
      <c r="J986" s="260"/>
      <c r="K986" s="226">
        <v>0</v>
      </c>
      <c r="L986" s="260"/>
      <c r="M986" s="260"/>
      <c r="N986" s="260"/>
      <c r="O986" s="226">
        <v>0</v>
      </c>
      <c r="P986" s="260"/>
      <c r="Q986" s="260"/>
      <c r="R986" s="260"/>
      <c r="S986" s="226">
        <v>0</v>
      </c>
      <c r="T986" s="260"/>
      <c r="U986" s="260"/>
      <c r="V986" s="260"/>
      <c r="W986" s="226">
        <v>0</v>
      </c>
      <c r="X986" s="261">
        <v>0</v>
      </c>
      <c r="Y986" s="552">
        <v>0</v>
      </c>
      <c r="Z986" s="262">
        <v>29401000000</v>
      </c>
      <c r="AA986" s="262" t="s">
        <v>50</v>
      </c>
      <c r="AB986" s="284">
        <f>SUM(AB987:AB989)</f>
        <v>24803.391</v>
      </c>
      <c r="AC986" s="263"/>
      <c r="AD986" s="264"/>
      <c r="AE986" s="264"/>
      <c r="AF986" s="265"/>
      <c r="AG986" s="265"/>
      <c r="AH986" s="335"/>
    </row>
    <row r="987" spans="1:34" s="1" customFormat="1" ht="56.25">
      <c r="A987" s="38" t="s">
        <v>1831</v>
      </c>
      <c r="B987" s="38"/>
      <c r="C987" s="140" t="s">
        <v>1835</v>
      </c>
      <c r="D987" s="214" t="s">
        <v>1667</v>
      </c>
      <c r="E987" s="67" t="s">
        <v>1668</v>
      </c>
      <c r="F987" s="141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5">
        <v>0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0</v>
      </c>
      <c r="Y987" s="553">
        <v>1</v>
      </c>
      <c r="Z987" s="44">
        <v>29401000000</v>
      </c>
      <c r="AA987" s="44" t="s">
        <v>50</v>
      </c>
      <c r="AB987" s="267">
        <f t="shared" si="26"/>
        <v>20.88</v>
      </c>
      <c r="AC987" s="65">
        <v>20.88</v>
      </c>
      <c r="AD987" s="45">
        <v>42005</v>
      </c>
      <c r="AE987" s="45">
        <v>42339</v>
      </c>
      <c r="AF987" s="63" t="s">
        <v>1889</v>
      </c>
      <c r="AG987" s="47" t="s">
        <v>1627</v>
      </c>
      <c r="AH987" s="63"/>
    </row>
    <row r="988" spans="1:34" s="1" customFormat="1" ht="93.75">
      <c r="A988" s="38" t="s">
        <v>1832</v>
      </c>
      <c r="B988" s="38"/>
      <c r="C988" s="140"/>
      <c r="D988" s="213" t="s">
        <v>1669</v>
      </c>
      <c r="E988" s="142" t="s">
        <v>1670</v>
      </c>
      <c r="F988" s="141" t="s">
        <v>54</v>
      </c>
      <c r="G988" s="38" t="s">
        <v>55</v>
      </c>
      <c r="H988" s="42">
        <v>4400</v>
      </c>
      <c r="I988" s="42">
        <v>0</v>
      </c>
      <c r="J988" s="42">
        <v>0</v>
      </c>
      <c r="K988" s="225">
        <v>4400</v>
      </c>
      <c r="L988" s="42">
        <v>0</v>
      </c>
      <c r="M988" s="42">
        <v>0</v>
      </c>
      <c r="N988" s="42">
        <v>0</v>
      </c>
      <c r="O988" s="225">
        <v>0</v>
      </c>
      <c r="P988" s="42">
        <v>0</v>
      </c>
      <c r="Q988" s="42">
        <v>0</v>
      </c>
      <c r="R988" s="42">
        <v>0</v>
      </c>
      <c r="S988" s="225">
        <v>0</v>
      </c>
      <c r="T988" s="42">
        <v>0</v>
      </c>
      <c r="U988" s="42">
        <v>0</v>
      </c>
      <c r="V988" s="42">
        <v>0</v>
      </c>
      <c r="W988" s="225">
        <v>0</v>
      </c>
      <c r="X988" s="43">
        <v>4400</v>
      </c>
      <c r="Y988" s="553">
        <v>0</v>
      </c>
      <c r="Z988" s="44">
        <v>29401000000</v>
      </c>
      <c r="AA988" s="44" t="s">
        <v>50</v>
      </c>
      <c r="AB988" s="267">
        <f t="shared" si="26"/>
        <v>2178</v>
      </c>
      <c r="AC988" s="65">
        <v>0.495</v>
      </c>
      <c r="AD988" s="45">
        <v>42005</v>
      </c>
      <c r="AE988" s="45">
        <v>42339</v>
      </c>
      <c r="AF988" s="63" t="s">
        <v>1889</v>
      </c>
      <c r="AG988" s="47" t="s">
        <v>1627</v>
      </c>
      <c r="AH988" s="63"/>
    </row>
    <row r="989" spans="1:34" s="1" customFormat="1" ht="93.75">
      <c r="A989" s="38" t="s">
        <v>1833</v>
      </c>
      <c r="B989" s="38"/>
      <c r="C989" s="140"/>
      <c r="D989" s="215" t="s">
        <v>1671</v>
      </c>
      <c r="E989" s="142" t="s">
        <v>1672</v>
      </c>
      <c r="F989" s="141" t="s">
        <v>54</v>
      </c>
      <c r="G989" s="38" t="s">
        <v>55</v>
      </c>
      <c r="H989" s="42">
        <v>1</v>
      </c>
      <c r="I989" s="42">
        <v>0</v>
      </c>
      <c r="J989" s="42">
        <v>0</v>
      </c>
      <c r="K989" s="225">
        <v>1</v>
      </c>
      <c r="L989" s="42">
        <v>0</v>
      </c>
      <c r="M989" s="42">
        <v>0</v>
      </c>
      <c r="N989" s="42">
        <v>0</v>
      </c>
      <c r="O989" s="225">
        <v>0</v>
      </c>
      <c r="P989" s="42">
        <v>0</v>
      </c>
      <c r="Q989" s="42">
        <v>0</v>
      </c>
      <c r="R989" s="42">
        <v>0</v>
      </c>
      <c r="S989" s="225">
        <v>0</v>
      </c>
      <c r="T989" s="42">
        <v>0</v>
      </c>
      <c r="U989" s="42">
        <v>0</v>
      </c>
      <c r="V989" s="42">
        <v>0</v>
      </c>
      <c r="W989" s="225">
        <v>0</v>
      </c>
      <c r="X989" s="43">
        <v>1</v>
      </c>
      <c r="Y989" s="553">
        <v>0</v>
      </c>
      <c r="Z989" s="44">
        <v>29401000000</v>
      </c>
      <c r="AA989" s="44" t="s">
        <v>50</v>
      </c>
      <c r="AB989" s="267">
        <f t="shared" si="26"/>
        <v>22604.511</v>
      </c>
      <c r="AC989" s="65">
        <v>22604.511</v>
      </c>
      <c r="AD989" s="45">
        <v>42005</v>
      </c>
      <c r="AE989" s="45">
        <v>42339</v>
      </c>
      <c r="AF989" s="63" t="s">
        <v>1889</v>
      </c>
      <c r="AG989" s="47" t="s">
        <v>1627</v>
      </c>
      <c r="AH989" s="63"/>
    </row>
    <row r="990" spans="1:34" s="1" customFormat="1" ht="18.75">
      <c r="A990" s="38" t="s">
        <v>1834</v>
      </c>
      <c r="B990" s="38"/>
      <c r="C990" s="140"/>
      <c r="D990" s="211"/>
      <c r="E990" s="49"/>
      <c r="F990" s="38"/>
      <c r="G990" s="38"/>
      <c r="H990" s="42">
        <v>0</v>
      </c>
      <c r="I990" s="42">
        <v>0</v>
      </c>
      <c r="J990" s="42">
        <v>0</v>
      </c>
      <c r="K990" s="225">
        <v>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0</v>
      </c>
      <c r="Y990" s="553">
        <v>0</v>
      </c>
      <c r="Z990" s="44"/>
      <c r="AA990" s="44"/>
      <c r="AB990" s="267">
        <f t="shared" si="26"/>
        <v>0</v>
      </c>
      <c r="AC990" s="65"/>
      <c r="AD990" s="45"/>
      <c r="AE990" s="45"/>
      <c r="AF990" s="44"/>
      <c r="AG990" s="44"/>
      <c r="AH990" s="63"/>
    </row>
    <row r="991" spans="1:34" s="266" customFormat="1" ht="39">
      <c r="A991" s="256" t="s">
        <v>1623</v>
      </c>
      <c r="B991" s="256"/>
      <c r="C991" s="257"/>
      <c r="D991" s="258" t="s">
        <v>1673</v>
      </c>
      <c r="E991" s="259"/>
      <c r="F991" s="256"/>
      <c r="G991" s="256"/>
      <c r="H991" s="260"/>
      <c r="I991" s="260"/>
      <c r="J991" s="260"/>
      <c r="K991" s="226">
        <v>0</v>
      </c>
      <c r="L991" s="260"/>
      <c r="M991" s="260"/>
      <c r="N991" s="260"/>
      <c r="O991" s="226">
        <v>0</v>
      </c>
      <c r="P991" s="260"/>
      <c r="Q991" s="260"/>
      <c r="R991" s="260"/>
      <c r="S991" s="226">
        <v>0</v>
      </c>
      <c r="T991" s="260"/>
      <c r="U991" s="260"/>
      <c r="V991" s="260"/>
      <c r="W991" s="226">
        <v>0</v>
      </c>
      <c r="X991" s="261">
        <v>0</v>
      </c>
      <c r="Y991" s="552">
        <v>0</v>
      </c>
      <c r="Z991" s="262"/>
      <c r="AA991" s="262"/>
      <c r="AB991" s="284">
        <f t="shared" si="26"/>
        <v>0</v>
      </c>
      <c r="AC991" s="263"/>
      <c r="AD991" s="264"/>
      <c r="AE991" s="264"/>
      <c r="AF991" s="265"/>
      <c r="AG991" s="265"/>
      <c r="AH991" s="335"/>
    </row>
    <row r="992" spans="1:34" s="1" customFormat="1" ht="18.75">
      <c r="A992" s="38" t="s">
        <v>1836</v>
      </c>
      <c r="B992" s="38"/>
      <c r="C992" s="140"/>
      <c r="D992" s="211"/>
      <c r="E992" s="140"/>
      <c r="F992" s="38"/>
      <c r="G992" s="38"/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0</v>
      </c>
      <c r="Y992" s="553">
        <v>0</v>
      </c>
      <c r="Z992" s="44"/>
      <c r="AA992" s="44"/>
      <c r="AB992" s="267">
        <f t="shared" si="26"/>
        <v>0</v>
      </c>
      <c r="AC992" s="65"/>
      <c r="AD992" s="45"/>
      <c r="AE992" s="45"/>
      <c r="AF992" s="44"/>
      <c r="AG992" s="44"/>
      <c r="AH992" s="63"/>
    </row>
    <row r="993" spans="1:34" s="1" customFormat="1" ht="39">
      <c r="A993" s="30" t="s">
        <v>1803</v>
      </c>
      <c r="B993" s="31"/>
      <c r="C993" s="30"/>
      <c r="D993" s="186" t="s">
        <v>1674</v>
      </c>
      <c r="E993" s="32"/>
      <c r="F993" s="30"/>
      <c r="G993" s="30"/>
      <c r="H993" s="33"/>
      <c r="I993" s="33"/>
      <c r="J993" s="33"/>
      <c r="K993" s="226">
        <v>0</v>
      </c>
      <c r="L993" s="33"/>
      <c r="M993" s="33"/>
      <c r="N993" s="33"/>
      <c r="O993" s="226">
        <v>0</v>
      </c>
      <c r="P993" s="33"/>
      <c r="Q993" s="33"/>
      <c r="R993" s="33"/>
      <c r="S993" s="226">
        <v>0</v>
      </c>
      <c r="T993" s="33"/>
      <c r="U993" s="33"/>
      <c r="V993" s="33"/>
      <c r="W993" s="226">
        <v>0</v>
      </c>
      <c r="X993" s="34">
        <v>0</v>
      </c>
      <c r="Y993" s="552">
        <v>0</v>
      </c>
      <c r="Z993" s="62"/>
      <c r="AA993" s="62"/>
      <c r="AB993" s="276">
        <f t="shared" si="26"/>
        <v>0</v>
      </c>
      <c r="AC993" s="36"/>
      <c r="AD993" s="37"/>
      <c r="AE993" s="37"/>
      <c r="AF993" s="35"/>
      <c r="AG993" s="35"/>
      <c r="AH993" s="327"/>
    </row>
    <row r="994" spans="1:34" s="79" customFormat="1" ht="18.75">
      <c r="A994" s="70" t="s">
        <v>1837</v>
      </c>
      <c r="B994" s="70"/>
      <c r="C994" s="71"/>
      <c r="D994" s="194" t="s">
        <v>1675</v>
      </c>
      <c r="E994" s="72"/>
      <c r="F994" s="70"/>
      <c r="G994" s="70"/>
      <c r="H994" s="74"/>
      <c r="I994" s="74"/>
      <c r="J994" s="74"/>
      <c r="K994" s="227">
        <v>0</v>
      </c>
      <c r="L994" s="74"/>
      <c r="M994" s="74"/>
      <c r="N994" s="74"/>
      <c r="O994" s="227">
        <v>0</v>
      </c>
      <c r="P994" s="74"/>
      <c r="Q994" s="74"/>
      <c r="R994" s="74"/>
      <c r="S994" s="227">
        <v>0</v>
      </c>
      <c r="T994" s="74"/>
      <c r="U994" s="74"/>
      <c r="V994" s="74"/>
      <c r="W994" s="227">
        <v>0</v>
      </c>
      <c r="X994" s="75">
        <v>0</v>
      </c>
      <c r="Y994" s="557">
        <v>0</v>
      </c>
      <c r="Z994" s="76"/>
      <c r="AA994" s="76"/>
      <c r="AB994" s="277">
        <f t="shared" si="26"/>
        <v>0</v>
      </c>
      <c r="AC994" s="77"/>
      <c r="AD994" s="78"/>
      <c r="AE994" s="78"/>
      <c r="AF994" s="73"/>
      <c r="AG994" s="73"/>
      <c r="AH994" s="328"/>
    </row>
    <row r="995" spans="1:34" s="1" customFormat="1" ht="18.75">
      <c r="A995" s="38" t="s">
        <v>1838</v>
      </c>
      <c r="B995" s="38"/>
      <c r="C995" s="140"/>
      <c r="D995" s="209"/>
      <c r="E995" s="143"/>
      <c r="F995" s="38"/>
      <c r="G995" s="38"/>
      <c r="H995" s="42"/>
      <c r="I995" s="42"/>
      <c r="J995" s="42"/>
      <c r="K995" s="225">
        <v>0</v>
      </c>
      <c r="L995" s="42"/>
      <c r="M995" s="42"/>
      <c r="N995" s="42"/>
      <c r="O995" s="225">
        <v>0</v>
      </c>
      <c r="P995" s="42"/>
      <c r="Q995" s="42"/>
      <c r="R995" s="42"/>
      <c r="S995" s="225">
        <v>0</v>
      </c>
      <c r="T995" s="42"/>
      <c r="U995" s="42"/>
      <c r="V995" s="42"/>
      <c r="W995" s="225">
        <v>0</v>
      </c>
      <c r="X995" s="43">
        <v>0</v>
      </c>
      <c r="Y995" s="553">
        <v>0</v>
      </c>
      <c r="Z995" s="44"/>
      <c r="AA995" s="44"/>
      <c r="AB995" s="267">
        <f t="shared" si="26"/>
        <v>0</v>
      </c>
      <c r="AC995" s="65"/>
      <c r="AD995" s="45"/>
      <c r="AE995" s="45"/>
      <c r="AF995" s="44"/>
      <c r="AG995" s="44"/>
      <c r="AH995" s="63"/>
    </row>
    <row r="996" spans="1:34" s="79" customFormat="1" ht="18.75">
      <c r="A996" s="70" t="s">
        <v>1839</v>
      </c>
      <c r="B996" s="70"/>
      <c r="C996" s="71"/>
      <c r="D996" s="194" t="s">
        <v>1676</v>
      </c>
      <c r="E996" s="72"/>
      <c r="F996" s="70"/>
      <c r="G996" s="70"/>
      <c r="H996" s="74"/>
      <c r="I996" s="74"/>
      <c r="J996" s="74"/>
      <c r="K996" s="227">
        <v>0</v>
      </c>
      <c r="L996" s="74"/>
      <c r="M996" s="74"/>
      <c r="N996" s="74"/>
      <c r="O996" s="227">
        <v>0</v>
      </c>
      <c r="P996" s="74"/>
      <c r="Q996" s="74"/>
      <c r="R996" s="74"/>
      <c r="S996" s="227">
        <v>0</v>
      </c>
      <c r="T996" s="74"/>
      <c r="U996" s="74"/>
      <c r="V996" s="74"/>
      <c r="W996" s="227">
        <v>0</v>
      </c>
      <c r="X996" s="75">
        <v>0</v>
      </c>
      <c r="Y996" s="557">
        <v>0</v>
      </c>
      <c r="Z996" s="76"/>
      <c r="AA996" s="76"/>
      <c r="AB996" s="277">
        <f t="shared" si="26"/>
        <v>0</v>
      </c>
      <c r="AC996" s="77"/>
      <c r="AD996" s="78"/>
      <c r="AE996" s="78"/>
      <c r="AF996" s="73"/>
      <c r="AG996" s="73"/>
      <c r="AH996" s="328"/>
    </row>
    <row r="997" spans="1:34" s="1" customFormat="1" ht="18.75">
      <c r="A997" s="38" t="s">
        <v>1840</v>
      </c>
      <c r="B997" s="38"/>
      <c r="C997" s="140"/>
      <c r="D997" s="210"/>
      <c r="E997" s="49"/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5">
        <v>0</v>
      </c>
      <c r="L997" s="42">
        <v>0</v>
      </c>
      <c r="M997" s="42">
        <v>0</v>
      </c>
      <c r="N997" s="42">
        <v>0</v>
      </c>
      <c r="O997" s="225">
        <v>0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0</v>
      </c>
      <c r="Y997" s="553">
        <v>0</v>
      </c>
      <c r="Z997" s="44"/>
      <c r="AA997" s="44"/>
      <c r="AB997" s="267">
        <f t="shared" si="26"/>
        <v>0</v>
      </c>
      <c r="AC997" s="65"/>
      <c r="AD997" s="45"/>
      <c r="AE997" s="45"/>
      <c r="AF997" s="44"/>
      <c r="AG997" s="44"/>
      <c r="AH997" s="63"/>
    </row>
    <row r="998" spans="1:34" s="79" customFormat="1" ht="37.5">
      <c r="A998" s="70" t="s">
        <v>1841</v>
      </c>
      <c r="B998" s="70"/>
      <c r="C998" s="71"/>
      <c r="D998" s="194" t="s">
        <v>1677</v>
      </c>
      <c r="E998" s="72"/>
      <c r="F998" s="70"/>
      <c r="G998" s="70"/>
      <c r="H998" s="74"/>
      <c r="I998" s="74"/>
      <c r="J998" s="74"/>
      <c r="K998" s="227">
        <v>0</v>
      </c>
      <c r="L998" s="74"/>
      <c r="M998" s="74"/>
      <c r="N998" s="74"/>
      <c r="O998" s="227">
        <v>0</v>
      </c>
      <c r="P998" s="74"/>
      <c r="Q998" s="74"/>
      <c r="R998" s="74"/>
      <c r="S998" s="227">
        <v>0</v>
      </c>
      <c r="T998" s="74"/>
      <c r="U998" s="74"/>
      <c r="V998" s="74"/>
      <c r="W998" s="227">
        <v>0</v>
      </c>
      <c r="X998" s="75">
        <v>0</v>
      </c>
      <c r="Y998" s="557">
        <v>0</v>
      </c>
      <c r="Z998" s="76"/>
      <c r="AA998" s="76"/>
      <c r="AB998" s="277">
        <f t="shared" si="26"/>
        <v>0</v>
      </c>
      <c r="AC998" s="77"/>
      <c r="AD998" s="78"/>
      <c r="AE998" s="78"/>
      <c r="AF998" s="73"/>
      <c r="AG998" s="73"/>
      <c r="AH998" s="328"/>
    </row>
    <row r="999" spans="1:34" s="1" customFormat="1" ht="18.75">
      <c r="A999" s="38" t="s">
        <v>1842</v>
      </c>
      <c r="B999" s="38"/>
      <c r="C999" s="140"/>
      <c r="D999" s="209"/>
      <c r="E999" s="138"/>
      <c r="F999" s="141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5">
        <v>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0</v>
      </c>
      <c r="Y999" s="553">
        <v>0</v>
      </c>
      <c r="Z999" s="44"/>
      <c r="AA999" s="44"/>
      <c r="AB999" s="267">
        <f t="shared" si="26"/>
        <v>0</v>
      </c>
      <c r="AC999" s="65"/>
      <c r="AD999" s="45"/>
      <c r="AE999" s="45"/>
      <c r="AF999" s="44"/>
      <c r="AG999" s="44"/>
      <c r="AH999" s="63"/>
    </row>
    <row r="1000" spans="1:34" s="79" customFormat="1" ht="18.75">
      <c r="A1000" s="70" t="s">
        <v>1843</v>
      </c>
      <c r="B1000" s="70"/>
      <c r="C1000" s="71"/>
      <c r="D1000" s="194" t="s">
        <v>1678</v>
      </c>
      <c r="E1000" s="72"/>
      <c r="F1000" s="70"/>
      <c r="G1000" s="70"/>
      <c r="H1000" s="74"/>
      <c r="I1000" s="74"/>
      <c r="J1000" s="74"/>
      <c r="K1000" s="227">
        <v>0</v>
      </c>
      <c r="L1000" s="74"/>
      <c r="M1000" s="74"/>
      <c r="N1000" s="74"/>
      <c r="O1000" s="227">
        <v>0</v>
      </c>
      <c r="P1000" s="74"/>
      <c r="Q1000" s="74"/>
      <c r="R1000" s="74"/>
      <c r="S1000" s="227">
        <v>0</v>
      </c>
      <c r="T1000" s="74"/>
      <c r="U1000" s="74"/>
      <c r="V1000" s="74"/>
      <c r="W1000" s="227">
        <v>0</v>
      </c>
      <c r="X1000" s="75">
        <v>0</v>
      </c>
      <c r="Y1000" s="557">
        <v>0</v>
      </c>
      <c r="Z1000" s="76"/>
      <c r="AA1000" s="76"/>
      <c r="AB1000" s="277">
        <f t="shared" si="26"/>
        <v>0</v>
      </c>
      <c r="AC1000" s="77"/>
      <c r="AD1000" s="78"/>
      <c r="AE1000" s="78"/>
      <c r="AF1000" s="73"/>
      <c r="AG1000" s="73"/>
      <c r="AH1000" s="328"/>
    </row>
    <row r="1001" spans="1:34" s="1" customFormat="1" ht="18.75">
      <c r="A1001" s="38" t="s">
        <v>1844</v>
      </c>
      <c r="B1001" s="38"/>
      <c r="C1001" s="140"/>
      <c r="D1001" s="211"/>
      <c r="E1001" s="49"/>
      <c r="F1001" s="38"/>
      <c r="G1001" s="38"/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26"/>
        <v>0</v>
      </c>
      <c r="AC1001" s="65"/>
      <c r="AD1001" s="45"/>
      <c r="AE1001" s="45"/>
      <c r="AF1001" s="44"/>
      <c r="AG1001" s="44"/>
      <c r="AH1001" s="63"/>
    </row>
    <row r="1002" spans="1:34" s="1" customFormat="1" ht="19.5">
      <c r="A1002" s="30" t="s">
        <v>1845</v>
      </c>
      <c r="B1002" s="31"/>
      <c r="C1002" s="30"/>
      <c r="D1002" s="186" t="s">
        <v>1680</v>
      </c>
      <c r="E1002" s="32"/>
      <c r="F1002" s="30"/>
      <c r="G1002" s="30"/>
      <c r="H1002" s="33"/>
      <c r="I1002" s="33"/>
      <c r="J1002" s="33"/>
      <c r="K1002" s="226">
        <v>0</v>
      </c>
      <c r="L1002" s="33"/>
      <c r="M1002" s="33"/>
      <c r="N1002" s="33"/>
      <c r="O1002" s="226">
        <v>0</v>
      </c>
      <c r="P1002" s="33"/>
      <c r="Q1002" s="33"/>
      <c r="R1002" s="33"/>
      <c r="S1002" s="226">
        <v>0</v>
      </c>
      <c r="T1002" s="33"/>
      <c r="U1002" s="33"/>
      <c r="V1002" s="33"/>
      <c r="W1002" s="226">
        <v>0</v>
      </c>
      <c r="X1002" s="34">
        <v>0</v>
      </c>
      <c r="Y1002" s="552">
        <v>0</v>
      </c>
      <c r="Z1002" s="62"/>
      <c r="AA1002" s="62"/>
      <c r="AB1002" s="275">
        <f>SUM(AB1003)</f>
        <v>55.454</v>
      </c>
      <c r="AC1002" s="36"/>
      <c r="AD1002" s="37"/>
      <c r="AE1002" s="37"/>
      <c r="AF1002" s="35"/>
      <c r="AG1002" s="35"/>
      <c r="AH1002" s="327"/>
    </row>
    <row r="1003" spans="1:34" s="1" customFormat="1" ht="37.5">
      <c r="A1003" s="38" t="s">
        <v>1846</v>
      </c>
      <c r="B1003" s="55" t="s">
        <v>1759</v>
      </c>
      <c r="C1003" s="55">
        <v>2893000</v>
      </c>
      <c r="D1003" s="216" t="s">
        <v>1681</v>
      </c>
      <c r="E1003" s="138" t="s">
        <v>1888</v>
      </c>
      <c r="F1003" s="141" t="s">
        <v>54</v>
      </c>
      <c r="G1003" s="38" t="s">
        <v>55</v>
      </c>
      <c r="H1003" s="42">
        <v>0</v>
      </c>
      <c r="I1003" s="42">
        <v>0</v>
      </c>
      <c r="J1003" s="42">
        <v>0</v>
      </c>
      <c r="K1003" s="225">
        <v>0</v>
      </c>
      <c r="L1003" s="42">
        <v>1</v>
      </c>
      <c r="M1003" s="42">
        <v>0</v>
      </c>
      <c r="N1003" s="42">
        <v>0</v>
      </c>
      <c r="O1003" s="225">
        <v>1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1</v>
      </c>
      <c r="Y1003" s="553">
        <v>1</v>
      </c>
      <c r="Z1003" s="44">
        <v>29401000000</v>
      </c>
      <c r="AA1003" s="44" t="s">
        <v>50</v>
      </c>
      <c r="AB1003" s="267">
        <f t="shared" si="26"/>
        <v>55.454</v>
      </c>
      <c r="AC1003" s="65">
        <v>27.727</v>
      </c>
      <c r="AD1003" s="45"/>
      <c r="AE1003" s="45"/>
      <c r="AF1003" s="44"/>
      <c r="AG1003" s="44"/>
      <c r="AH1003" s="63"/>
    </row>
    <row r="1004" spans="1:34" s="1" customFormat="1" ht="19.5">
      <c r="A1004" s="30" t="s">
        <v>1626</v>
      </c>
      <c r="B1004" s="31"/>
      <c r="C1004" s="30"/>
      <c r="D1004" s="186" t="s">
        <v>1682</v>
      </c>
      <c r="E1004" s="32"/>
      <c r="F1004" s="30"/>
      <c r="G1004" s="30"/>
      <c r="H1004" s="33"/>
      <c r="I1004" s="33"/>
      <c r="J1004" s="33"/>
      <c r="K1004" s="226">
        <v>0</v>
      </c>
      <c r="L1004" s="33"/>
      <c r="M1004" s="33"/>
      <c r="N1004" s="33"/>
      <c r="O1004" s="226">
        <v>0</v>
      </c>
      <c r="P1004" s="33"/>
      <c r="Q1004" s="33"/>
      <c r="R1004" s="33"/>
      <c r="S1004" s="226">
        <v>0</v>
      </c>
      <c r="T1004" s="33"/>
      <c r="U1004" s="33"/>
      <c r="V1004" s="33"/>
      <c r="W1004" s="226">
        <v>0</v>
      </c>
      <c r="X1004" s="34">
        <v>0</v>
      </c>
      <c r="Y1004" s="552">
        <v>0</v>
      </c>
      <c r="Z1004" s="62"/>
      <c r="AA1004" s="62"/>
      <c r="AB1004" s="276">
        <f t="shared" si="26"/>
        <v>0</v>
      </c>
      <c r="AC1004" s="36"/>
      <c r="AD1004" s="37"/>
      <c r="AE1004" s="37"/>
      <c r="AF1004" s="35"/>
      <c r="AG1004" s="35"/>
      <c r="AH1004" s="327"/>
    </row>
    <row r="1005" spans="1:34" s="1" customFormat="1" ht="18.75">
      <c r="A1005" s="38" t="s">
        <v>1847</v>
      </c>
      <c r="B1005" s="38"/>
      <c r="C1005" s="140"/>
      <c r="D1005" s="211"/>
      <c r="E1005" s="49"/>
      <c r="F1005" s="38"/>
      <c r="G1005" s="38"/>
      <c r="H1005" s="42">
        <v>0</v>
      </c>
      <c r="I1005" s="42">
        <v>0</v>
      </c>
      <c r="J1005" s="42">
        <v>0</v>
      </c>
      <c r="K1005" s="225">
        <v>0</v>
      </c>
      <c r="L1005" s="42">
        <v>0</v>
      </c>
      <c r="M1005" s="42">
        <v>0</v>
      </c>
      <c r="N1005" s="42">
        <v>0</v>
      </c>
      <c r="O1005" s="225">
        <v>0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0</v>
      </c>
      <c r="Y1005" s="553">
        <v>0</v>
      </c>
      <c r="Z1005" s="44"/>
      <c r="AA1005" s="44"/>
      <c r="AB1005" s="267">
        <f t="shared" si="26"/>
        <v>0</v>
      </c>
      <c r="AC1005" s="65"/>
      <c r="AD1005" s="45"/>
      <c r="AE1005" s="45"/>
      <c r="AF1005" s="44"/>
      <c r="AG1005" s="44"/>
      <c r="AH1005" s="63"/>
    </row>
    <row r="1006" spans="1:34" s="1" customFormat="1" ht="39">
      <c r="A1006" s="30" t="s">
        <v>1848</v>
      </c>
      <c r="B1006" s="31"/>
      <c r="C1006" s="30"/>
      <c r="D1006" s="186" t="s">
        <v>1683</v>
      </c>
      <c r="E1006" s="32"/>
      <c r="F1006" s="30"/>
      <c r="G1006" s="30"/>
      <c r="H1006" s="33"/>
      <c r="I1006" s="33"/>
      <c r="J1006" s="33"/>
      <c r="K1006" s="226">
        <v>0</v>
      </c>
      <c r="L1006" s="33"/>
      <c r="M1006" s="33"/>
      <c r="N1006" s="33"/>
      <c r="O1006" s="226">
        <v>0</v>
      </c>
      <c r="P1006" s="33"/>
      <c r="Q1006" s="33"/>
      <c r="R1006" s="33"/>
      <c r="S1006" s="226">
        <v>0</v>
      </c>
      <c r="T1006" s="33"/>
      <c r="U1006" s="33"/>
      <c r="V1006" s="33"/>
      <c r="W1006" s="226">
        <v>0</v>
      </c>
      <c r="X1006" s="34">
        <v>0</v>
      </c>
      <c r="Y1006" s="552">
        <v>0</v>
      </c>
      <c r="Z1006" s="62"/>
      <c r="AA1006" s="62"/>
      <c r="AB1006" s="276">
        <f t="shared" si="26"/>
        <v>0</v>
      </c>
      <c r="AC1006" s="36"/>
      <c r="AD1006" s="37"/>
      <c r="AE1006" s="37"/>
      <c r="AF1006" s="35"/>
      <c r="AG1006" s="35"/>
      <c r="AH1006" s="327"/>
    </row>
    <row r="1007" spans="1:34" s="79" customFormat="1" ht="37.5">
      <c r="A1007" s="70" t="s">
        <v>1849</v>
      </c>
      <c r="B1007" s="70"/>
      <c r="C1007" s="71"/>
      <c r="D1007" s="194" t="s">
        <v>1684</v>
      </c>
      <c r="E1007" s="72"/>
      <c r="F1007" s="70"/>
      <c r="G1007" s="70"/>
      <c r="H1007" s="74"/>
      <c r="I1007" s="74"/>
      <c r="J1007" s="74"/>
      <c r="K1007" s="227">
        <v>0</v>
      </c>
      <c r="L1007" s="74"/>
      <c r="M1007" s="74"/>
      <c r="N1007" s="74"/>
      <c r="O1007" s="227">
        <v>0</v>
      </c>
      <c r="P1007" s="74"/>
      <c r="Q1007" s="74"/>
      <c r="R1007" s="74"/>
      <c r="S1007" s="227">
        <v>0</v>
      </c>
      <c r="T1007" s="74"/>
      <c r="U1007" s="74"/>
      <c r="V1007" s="74"/>
      <c r="W1007" s="227">
        <v>0</v>
      </c>
      <c r="X1007" s="75">
        <v>0</v>
      </c>
      <c r="Y1007" s="557">
        <v>0</v>
      </c>
      <c r="Z1007" s="76"/>
      <c r="AA1007" s="76"/>
      <c r="AB1007" s="277">
        <f t="shared" si="26"/>
        <v>0</v>
      </c>
      <c r="AC1007" s="77"/>
      <c r="AD1007" s="78"/>
      <c r="AE1007" s="78"/>
      <c r="AF1007" s="73"/>
      <c r="AG1007" s="73"/>
      <c r="AH1007" s="328"/>
    </row>
    <row r="1008" spans="1:34" s="1" customFormat="1" ht="18.75">
      <c r="A1008" s="38" t="s">
        <v>1850</v>
      </c>
      <c r="B1008" s="38"/>
      <c r="C1008" s="140"/>
      <c r="D1008" s="211"/>
      <c r="E1008" s="49"/>
      <c r="F1008" s="38"/>
      <c r="G1008" s="38"/>
      <c r="H1008" s="42">
        <v>0</v>
      </c>
      <c r="I1008" s="42">
        <v>0</v>
      </c>
      <c r="J1008" s="42">
        <v>0</v>
      </c>
      <c r="K1008" s="225">
        <v>0</v>
      </c>
      <c r="L1008" s="42">
        <v>0</v>
      </c>
      <c r="M1008" s="42">
        <v>0</v>
      </c>
      <c r="N1008" s="42">
        <v>0</v>
      </c>
      <c r="O1008" s="225">
        <v>0</v>
      </c>
      <c r="P1008" s="42">
        <v>0</v>
      </c>
      <c r="Q1008" s="42">
        <v>0</v>
      </c>
      <c r="R1008" s="42">
        <v>0</v>
      </c>
      <c r="S1008" s="225">
        <v>0</v>
      </c>
      <c r="T1008" s="42">
        <v>0</v>
      </c>
      <c r="U1008" s="42">
        <v>0</v>
      </c>
      <c r="V1008" s="42">
        <v>0</v>
      </c>
      <c r="W1008" s="225">
        <v>0</v>
      </c>
      <c r="X1008" s="43">
        <v>0</v>
      </c>
      <c r="Y1008" s="553">
        <v>0</v>
      </c>
      <c r="Z1008" s="44"/>
      <c r="AA1008" s="44"/>
      <c r="AB1008" s="267">
        <f t="shared" si="26"/>
        <v>0</v>
      </c>
      <c r="AC1008" s="65"/>
      <c r="AD1008" s="45"/>
      <c r="AE1008" s="45"/>
      <c r="AF1008" s="44"/>
      <c r="AG1008" s="44"/>
      <c r="AH1008" s="63"/>
    </row>
    <row r="1009" spans="1:34" s="79" customFormat="1" ht="37.5">
      <c r="A1009" s="70" t="s">
        <v>1851</v>
      </c>
      <c r="B1009" s="70"/>
      <c r="C1009" s="71"/>
      <c r="D1009" s="194" t="s">
        <v>1685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7">
        <v>0</v>
      </c>
      <c r="Z1009" s="76"/>
      <c r="AA1009" s="76"/>
      <c r="AB1009" s="277">
        <f t="shared" si="26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1852</v>
      </c>
      <c r="B1010" s="38"/>
      <c r="C1010" s="140"/>
      <c r="D1010" s="211"/>
      <c r="E1010" s="49"/>
      <c r="F1010" s="38"/>
      <c r="G1010" s="38"/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53">
        <v>0</v>
      </c>
      <c r="Z1010" s="44"/>
      <c r="AA1010" s="44"/>
      <c r="AB1010" s="267">
        <f t="shared" si="26"/>
        <v>0</v>
      </c>
      <c r="AC1010" s="65"/>
      <c r="AD1010" s="45"/>
      <c r="AE1010" s="45"/>
      <c r="AF1010" s="44"/>
      <c r="AG1010" s="44"/>
      <c r="AH1010" s="63"/>
    </row>
    <row r="1011" spans="1:34" s="1" customFormat="1" ht="58.5">
      <c r="A1011" s="30" t="s">
        <v>1853</v>
      </c>
      <c r="B1011" s="31"/>
      <c r="C1011" s="30"/>
      <c r="D1011" s="186" t="s">
        <v>1686</v>
      </c>
      <c r="E1011" s="32"/>
      <c r="F1011" s="30"/>
      <c r="G1011" s="30"/>
      <c r="H1011" s="33"/>
      <c r="I1011" s="33"/>
      <c r="J1011" s="33"/>
      <c r="K1011" s="226">
        <v>0</v>
      </c>
      <c r="L1011" s="33"/>
      <c r="M1011" s="33"/>
      <c r="N1011" s="33"/>
      <c r="O1011" s="226">
        <v>0</v>
      </c>
      <c r="P1011" s="33"/>
      <c r="Q1011" s="33"/>
      <c r="R1011" s="33"/>
      <c r="S1011" s="226">
        <v>0</v>
      </c>
      <c r="T1011" s="33"/>
      <c r="U1011" s="33"/>
      <c r="V1011" s="33"/>
      <c r="W1011" s="226">
        <v>0</v>
      </c>
      <c r="X1011" s="34">
        <v>0</v>
      </c>
      <c r="Y1011" s="552">
        <v>0</v>
      </c>
      <c r="Z1011" s="62"/>
      <c r="AA1011" s="62"/>
      <c r="AB1011" s="275">
        <f>SUM(AB1014+AB1012)</f>
        <v>412.35</v>
      </c>
      <c r="AC1011" s="36"/>
      <c r="AD1011" s="37"/>
      <c r="AE1011" s="37"/>
      <c r="AF1011" s="35"/>
      <c r="AG1011" s="35"/>
      <c r="AH1011" s="327"/>
    </row>
    <row r="1012" spans="1:34" s="79" customFormat="1" ht="18.75">
      <c r="A1012" s="70" t="s">
        <v>1854</v>
      </c>
      <c r="B1012" s="70"/>
      <c r="C1012" s="71"/>
      <c r="D1012" s="194" t="s">
        <v>1687</v>
      </c>
      <c r="E1012" s="72"/>
      <c r="F1012" s="70"/>
      <c r="G1012" s="70"/>
      <c r="H1012" s="74"/>
      <c r="I1012" s="74"/>
      <c r="J1012" s="74"/>
      <c r="K1012" s="227">
        <v>0</v>
      </c>
      <c r="L1012" s="74"/>
      <c r="M1012" s="74"/>
      <c r="N1012" s="74"/>
      <c r="O1012" s="227">
        <v>0</v>
      </c>
      <c r="P1012" s="74"/>
      <c r="Q1012" s="74"/>
      <c r="R1012" s="74"/>
      <c r="S1012" s="227">
        <v>0</v>
      </c>
      <c r="T1012" s="74"/>
      <c r="U1012" s="74"/>
      <c r="V1012" s="74"/>
      <c r="W1012" s="227">
        <v>0</v>
      </c>
      <c r="X1012" s="75">
        <v>0</v>
      </c>
      <c r="Y1012" s="557">
        <v>0</v>
      </c>
      <c r="Z1012" s="76"/>
      <c r="AA1012" s="76"/>
      <c r="AB1012" s="277">
        <f>SUM(AB1013)</f>
        <v>22.35</v>
      </c>
      <c r="AC1012" s="77"/>
      <c r="AD1012" s="78"/>
      <c r="AE1012" s="78"/>
      <c r="AF1012" s="73"/>
      <c r="AG1012" s="73"/>
      <c r="AH1012" s="328"/>
    </row>
    <row r="1013" spans="1:34" s="1" customFormat="1" ht="56.25">
      <c r="A1013" s="38" t="s">
        <v>1855</v>
      </c>
      <c r="B1013" s="39" t="s">
        <v>1730</v>
      </c>
      <c r="C1013" s="39" t="s">
        <v>1731</v>
      </c>
      <c r="D1013" s="210" t="s">
        <v>1688</v>
      </c>
      <c r="E1013" s="67" t="s">
        <v>1689</v>
      </c>
      <c r="F1013" s="141" t="s">
        <v>54</v>
      </c>
      <c r="G1013" s="38" t="s">
        <v>55</v>
      </c>
      <c r="H1013" s="42">
        <v>0</v>
      </c>
      <c r="I1013" s="42">
        <v>1</v>
      </c>
      <c r="J1013" s="42">
        <v>0</v>
      </c>
      <c r="K1013" s="225">
        <v>1</v>
      </c>
      <c r="L1013" s="42">
        <v>0</v>
      </c>
      <c r="M1013" s="42">
        <v>1</v>
      </c>
      <c r="N1013" s="42">
        <v>0</v>
      </c>
      <c r="O1013" s="225">
        <v>1</v>
      </c>
      <c r="P1013" s="42">
        <v>0</v>
      </c>
      <c r="Q1013" s="42">
        <v>0</v>
      </c>
      <c r="R1013" s="42">
        <v>0</v>
      </c>
      <c r="S1013" s="225">
        <v>0</v>
      </c>
      <c r="T1013" s="42">
        <v>0</v>
      </c>
      <c r="U1013" s="42">
        <v>0</v>
      </c>
      <c r="V1013" s="42">
        <v>0</v>
      </c>
      <c r="W1013" s="225">
        <v>0</v>
      </c>
      <c r="X1013" s="43">
        <v>2</v>
      </c>
      <c r="Y1013" s="553">
        <v>1</v>
      </c>
      <c r="Z1013" s="44">
        <v>29401000000</v>
      </c>
      <c r="AA1013" s="44" t="s">
        <v>50</v>
      </c>
      <c r="AB1013" s="267">
        <f t="shared" si="26"/>
        <v>22.35</v>
      </c>
      <c r="AC1013" s="65">
        <v>7.45</v>
      </c>
      <c r="AD1013" s="45">
        <v>42005</v>
      </c>
      <c r="AE1013" s="45">
        <v>42339</v>
      </c>
      <c r="AF1013" s="63" t="s">
        <v>1889</v>
      </c>
      <c r="AG1013" s="47" t="s">
        <v>1627</v>
      </c>
      <c r="AH1013" s="63"/>
    </row>
    <row r="1014" spans="1:34" s="79" customFormat="1" ht="18.75">
      <c r="A1014" s="70" t="s">
        <v>1856</v>
      </c>
      <c r="B1014" s="70"/>
      <c r="C1014" s="71"/>
      <c r="D1014" s="194" t="s">
        <v>1690</v>
      </c>
      <c r="E1014" s="72"/>
      <c r="F1014" s="70"/>
      <c r="G1014" s="70"/>
      <c r="H1014" s="74"/>
      <c r="I1014" s="74"/>
      <c r="J1014" s="74"/>
      <c r="K1014" s="227">
        <v>0</v>
      </c>
      <c r="L1014" s="74"/>
      <c r="M1014" s="74"/>
      <c r="N1014" s="74"/>
      <c r="O1014" s="227">
        <v>0</v>
      </c>
      <c r="P1014" s="74"/>
      <c r="Q1014" s="74"/>
      <c r="R1014" s="74"/>
      <c r="S1014" s="227">
        <v>0</v>
      </c>
      <c r="T1014" s="74"/>
      <c r="U1014" s="74"/>
      <c r="V1014" s="74"/>
      <c r="W1014" s="227">
        <v>0</v>
      </c>
      <c r="X1014" s="75">
        <v>0</v>
      </c>
      <c r="Y1014" s="557">
        <v>0</v>
      </c>
      <c r="Z1014" s="76">
        <v>29401000000</v>
      </c>
      <c r="AA1014" s="76" t="s">
        <v>50</v>
      </c>
      <c r="AB1014" s="277">
        <f>SUM(AB1015)</f>
        <v>390</v>
      </c>
      <c r="AC1014" s="77"/>
      <c r="AD1014" s="78"/>
      <c r="AE1014" s="78"/>
      <c r="AF1014" s="73"/>
      <c r="AG1014" s="73"/>
      <c r="AH1014" s="328"/>
    </row>
    <row r="1015" spans="1:34" s="1" customFormat="1" ht="18.75">
      <c r="A1015" s="38" t="s">
        <v>1857</v>
      </c>
      <c r="B1015" s="55" t="s">
        <v>1883</v>
      </c>
      <c r="C1015" s="55">
        <v>3313126</v>
      </c>
      <c r="D1015" s="217" t="s">
        <v>1691</v>
      </c>
      <c r="E1015" s="67"/>
      <c r="F1015" s="141" t="s">
        <v>54</v>
      </c>
      <c r="G1015" s="38" t="s">
        <v>55</v>
      </c>
      <c r="H1015" s="42">
        <v>0</v>
      </c>
      <c r="I1015" s="42">
        <v>0</v>
      </c>
      <c r="J1015" s="42">
        <v>0</v>
      </c>
      <c r="K1015" s="225">
        <v>0</v>
      </c>
      <c r="L1015" s="42">
        <v>0</v>
      </c>
      <c r="M1015" s="42">
        <v>1</v>
      </c>
      <c r="N1015" s="42">
        <v>0</v>
      </c>
      <c r="O1015" s="225">
        <v>1</v>
      </c>
      <c r="P1015" s="42">
        <v>0</v>
      </c>
      <c r="Q1015" s="42">
        <v>0</v>
      </c>
      <c r="R1015" s="42">
        <v>0</v>
      </c>
      <c r="S1015" s="225">
        <v>0</v>
      </c>
      <c r="T1015" s="42">
        <v>0</v>
      </c>
      <c r="U1015" s="42">
        <v>0</v>
      </c>
      <c r="V1015" s="42">
        <v>0</v>
      </c>
      <c r="W1015" s="225">
        <v>0</v>
      </c>
      <c r="X1015" s="43">
        <v>1</v>
      </c>
      <c r="Y1015" s="553">
        <v>0</v>
      </c>
      <c r="Z1015" s="44">
        <v>29401000000</v>
      </c>
      <c r="AA1015" s="44" t="s">
        <v>50</v>
      </c>
      <c r="AB1015" s="267">
        <f t="shared" si="26"/>
        <v>390</v>
      </c>
      <c r="AC1015" s="65">
        <v>390</v>
      </c>
      <c r="AD1015" s="45">
        <v>42005</v>
      </c>
      <c r="AE1015" s="45">
        <v>42339</v>
      </c>
      <c r="AF1015" s="44"/>
      <c r="AG1015" s="44"/>
      <c r="AH1015" s="63"/>
    </row>
    <row r="1016" spans="1:34" s="1" customFormat="1" ht="19.5">
      <c r="A1016" s="30" t="s">
        <v>1858</v>
      </c>
      <c r="B1016" s="31"/>
      <c r="C1016" s="30"/>
      <c r="D1016" s="186" t="s">
        <v>1692</v>
      </c>
      <c r="E1016" s="32"/>
      <c r="F1016" s="30"/>
      <c r="G1016" s="30"/>
      <c r="H1016" s="33"/>
      <c r="I1016" s="33"/>
      <c r="J1016" s="33"/>
      <c r="K1016" s="226">
        <v>0</v>
      </c>
      <c r="L1016" s="33"/>
      <c r="M1016" s="33"/>
      <c r="N1016" s="33"/>
      <c r="O1016" s="226">
        <v>0</v>
      </c>
      <c r="P1016" s="33"/>
      <c r="Q1016" s="33"/>
      <c r="R1016" s="33"/>
      <c r="S1016" s="226">
        <v>0</v>
      </c>
      <c r="T1016" s="33"/>
      <c r="U1016" s="33"/>
      <c r="V1016" s="33"/>
      <c r="W1016" s="226">
        <v>0</v>
      </c>
      <c r="X1016" s="34">
        <v>0</v>
      </c>
      <c r="Y1016" s="552">
        <v>0</v>
      </c>
      <c r="Z1016" s="62"/>
      <c r="AA1016" s="62"/>
      <c r="AB1016" s="276">
        <f t="shared" si="26"/>
        <v>0</v>
      </c>
      <c r="AC1016" s="36"/>
      <c r="AD1016" s="37"/>
      <c r="AE1016" s="37"/>
      <c r="AF1016" s="35"/>
      <c r="AG1016" s="35"/>
      <c r="AH1016" s="327"/>
    </row>
    <row r="1017" spans="1:34" s="1" customFormat="1" ht="18.75">
      <c r="A1017" s="38" t="s">
        <v>1859</v>
      </c>
      <c r="B1017" s="38"/>
      <c r="C1017" s="140"/>
      <c r="D1017" s="211"/>
      <c r="E1017" s="49"/>
      <c r="F1017" s="38"/>
      <c r="G1017" s="38"/>
      <c r="H1017" s="42"/>
      <c r="I1017" s="42"/>
      <c r="J1017" s="42"/>
      <c r="K1017" s="225">
        <v>0</v>
      </c>
      <c r="L1017" s="42"/>
      <c r="M1017" s="42"/>
      <c r="N1017" s="42"/>
      <c r="O1017" s="225">
        <v>0</v>
      </c>
      <c r="P1017" s="42"/>
      <c r="Q1017" s="42"/>
      <c r="R1017" s="42"/>
      <c r="S1017" s="225">
        <v>0</v>
      </c>
      <c r="T1017" s="42"/>
      <c r="U1017" s="42"/>
      <c r="V1017" s="42"/>
      <c r="W1017" s="225">
        <v>0</v>
      </c>
      <c r="X1017" s="43">
        <v>0</v>
      </c>
      <c r="Y1017" s="553">
        <v>0</v>
      </c>
      <c r="Z1017" s="44"/>
      <c r="AA1017" s="44"/>
      <c r="AB1017" s="267">
        <f t="shared" si="26"/>
        <v>0</v>
      </c>
      <c r="AC1017" s="65"/>
      <c r="AD1017" s="45"/>
      <c r="AE1017" s="45"/>
      <c r="AF1017" s="44"/>
      <c r="AG1017" s="44"/>
      <c r="AH1017" s="63"/>
    </row>
    <row r="1018" spans="1:34" s="1" customFormat="1" ht="39">
      <c r="A1018" s="30" t="s">
        <v>1860</v>
      </c>
      <c r="B1018" s="31"/>
      <c r="C1018" s="30"/>
      <c r="D1018" s="186" t="s">
        <v>1693</v>
      </c>
      <c r="E1018" s="32"/>
      <c r="F1018" s="30"/>
      <c r="G1018" s="30"/>
      <c r="H1018" s="33"/>
      <c r="I1018" s="33"/>
      <c r="J1018" s="33"/>
      <c r="K1018" s="226">
        <v>0</v>
      </c>
      <c r="L1018" s="33"/>
      <c r="M1018" s="33"/>
      <c r="N1018" s="33"/>
      <c r="O1018" s="226">
        <v>0</v>
      </c>
      <c r="P1018" s="33"/>
      <c r="Q1018" s="33"/>
      <c r="R1018" s="33"/>
      <c r="S1018" s="226">
        <v>0</v>
      </c>
      <c r="T1018" s="33"/>
      <c r="U1018" s="33"/>
      <c r="V1018" s="33"/>
      <c r="W1018" s="226">
        <v>0</v>
      </c>
      <c r="X1018" s="34">
        <v>0</v>
      </c>
      <c r="Y1018" s="552">
        <v>0</v>
      </c>
      <c r="Z1018" s="62"/>
      <c r="AA1018" s="62"/>
      <c r="AB1018" s="276">
        <f t="shared" si="26"/>
        <v>0</v>
      </c>
      <c r="AC1018" s="36"/>
      <c r="AD1018" s="37"/>
      <c r="AE1018" s="37"/>
      <c r="AF1018" s="35"/>
      <c r="AG1018" s="35"/>
      <c r="AH1018" s="327"/>
    </row>
    <row r="1019" spans="1:34" s="79" customFormat="1" ht="37.5">
      <c r="A1019" s="70" t="s">
        <v>1861</v>
      </c>
      <c r="B1019" s="70"/>
      <c r="C1019" s="71"/>
      <c r="D1019" s="194" t="s">
        <v>1694</v>
      </c>
      <c r="E1019" s="72"/>
      <c r="F1019" s="70"/>
      <c r="G1019" s="70"/>
      <c r="H1019" s="74"/>
      <c r="I1019" s="74"/>
      <c r="J1019" s="74"/>
      <c r="K1019" s="227">
        <v>0</v>
      </c>
      <c r="L1019" s="74"/>
      <c r="M1019" s="74"/>
      <c r="N1019" s="74"/>
      <c r="O1019" s="227">
        <v>0</v>
      </c>
      <c r="P1019" s="74"/>
      <c r="Q1019" s="74"/>
      <c r="R1019" s="74"/>
      <c r="S1019" s="227">
        <v>0</v>
      </c>
      <c r="T1019" s="74"/>
      <c r="U1019" s="74"/>
      <c r="V1019" s="74"/>
      <c r="W1019" s="227">
        <v>0</v>
      </c>
      <c r="X1019" s="75">
        <v>0</v>
      </c>
      <c r="Y1019" s="557">
        <v>0</v>
      </c>
      <c r="Z1019" s="76"/>
      <c r="AA1019" s="76"/>
      <c r="AB1019" s="277">
        <f t="shared" si="26"/>
        <v>0</v>
      </c>
      <c r="AC1019" s="77"/>
      <c r="AD1019" s="78"/>
      <c r="AE1019" s="78"/>
      <c r="AF1019" s="73"/>
      <c r="AG1019" s="73"/>
      <c r="AH1019" s="328"/>
    </row>
    <row r="1020" spans="1:34" s="1" customFormat="1" ht="18.75">
      <c r="A1020" s="38" t="s">
        <v>1861</v>
      </c>
      <c r="B1020" s="38"/>
      <c r="C1020" s="140"/>
      <c r="D1020" s="211"/>
      <c r="E1020" s="49"/>
      <c r="F1020" s="38"/>
      <c r="G1020" s="38"/>
      <c r="H1020" s="42"/>
      <c r="I1020" s="42"/>
      <c r="J1020" s="42"/>
      <c r="K1020" s="225">
        <v>0</v>
      </c>
      <c r="L1020" s="42"/>
      <c r="M1020" s="42"/>
      <c r="N1020" s="42"/>
      <c r="O1020" s="225">
        <v>0</v>
      </c>
      <c r="P1020" s="42"/>
      <c r="Q1020" s="42"/>
      <c r="R1020" s="42"/>
      <c r="S1020" s="225">
        <v>0</v>
      </c>
      <c r="T1020" s="42"/>
      <c r="U1020" s="42"/>
      <c r="V1020" s="42"/>
      <c r="W1020" s="225">
        <v>0</v>
      </c>
      <c r="X1020" s="43">
        <v>0</v>
      </c>
      <c r="Y1020" s="553">
        <v>0</v>
      </c>
      <c r="Z1020" s="44"/>
      <c r="AA1020" s="44"/>
      <c r="AB1020" s="267">
        <f t="shared" si="26"/>
        <v>0</v>
      </c>
      <c r="AC1020" s="65"/>
      <c r="AD1020" s="45"/>
      <c r="AE1020" s="45"/>
      <c r="AF1020" s="44"/>
      <c r="AG1020" s="44"/>
      <c r="AH1020" s="63"/>
    </row>
    <row r="1021" spans="1:34" s="79" customFormat="1" ht="18.75">
      <c r="A1021" s="70" t="s">
        <v>1862</v>
      </c>
      <c r="B1021" s="70"/>
      <c r="C1021" s="71"/>
      <c r="D1021" s="194" t="s">
        <v>1695</v>
      </c>
      <c r="E1021" s="72"/>
      <c r="F1021" s="70"/>
      <c r="G1021" s="70"/>
      <c r="H1021" s="74"/>
      <c r="I1021" s="74"/>
      <c r="J1021" s="74"/>
      <c r="K1021" s="227">
        <v>0</v>
      </c>
      <c r="L1021" s="74"/>
      <c r="M1021" s="74"/>
      <c r="N1021" s="74"/>
      <c r="O1021" s="227">
        <v>0</v>
      </c>
      <c r="P1021" s="74"/>
      <c r="Q1021" s="74"/>
      <c r="R1021" s="74"/>
      <c r="S1021" s="227">
        <v>0</v>
      </c>
      <c r="T1021" s="74"/>
      <c r="U1021" s="74"/>
      <c r="V1021" s="74"/>
      <c r="W1021" s="227">
        <v>0</v>
      </c>
      <c r="X1021" s="75">
        <v>0</v>
      </c>
      <c r="Y1021" s="557">
        <v>0</v>
      </c>
      <c r="Z1021" s="76"/>
      <c r="AA1021" s="76"/>
      <c r="AB1021" s="277">
        <f t="shared" si="26"/>
        <v>0</v>
      </c>
      <c r="AC1021" s="77"/>
      <c r="AD1021" s="78"/>
      <c r="AE1021" s="78"/>
      <c r="AF1021" s="73"/>
      <c r="AG1021" s="73"/>
      <c r="AH1021" s="328"/>
    </row>
    <row r="1022" spans="1:34" s="1" customFormat="1" ht="18.75">
      <c r="A1022" s="38" t="s">
        <v>1863</v>
      </c>
      <c r="B1022" s="38"/>
      <c r="C1022" s="140"/>
      <c r="D1022" s="211"/>
      <c r="E1022" s="49"/>
      <c r="F1022" s="38"/>
      <c r="G1022" s="38"/>
      <c r="H1022" s="42"/>
      <c r="I1022" s="42"/>
      <c r="J1022" s="42"/>
      <c r="K1022" s="225">
        <v>0</v>
      </c>
      <c r="L1022" s="42"/>
      <c r="M1022" s="42"/>
      <c r="N1022" s="42"/>
      <c r="O1022" s="225">
        <v>0</v>
      </c>
      <c r="P1022" s="42"/>
      <c r="Q1022" s="42"/>
      <c r="R1022" s="42"/>
      <c r="S1022" s="225">
        <v>0</v>
      </c>
      <c r="T1022" s="42"/>
      <c r="U1022" s="42"/>
      <c r="V1022" s="42"/>
      <c r="W1022" s="225">
        <v>0</v>
      </c>
      <c r="X1022" s="43">
        <v>0</v>
      </c>
      <c r="Y1022" s="553">
        <v>0</v>
      </c>
      <c r="Z1022" s="44"/>
      <c r="AA1022" s="44"/>
      <c r="AB1022" s="267">
        <f t="shared" si="26"/>
        <v>0</v>
      </c>
      <c r="AC1022" s="65"/>
      <c r="AD1022" s="45"/>
      <c r="AE1022" s="45"/>
      <c r="AF1022" s="44"/>
      <c r="AG1022" s="44"/>
      <c r="AH1022" s="63"/>
    </row>
    <row r="1023" spans="1:34" s="79" customFormat="1" ht="18.75">
      <c r="A1023" s="70" t="s">
        <v>1864</v>
      </c>
      <c r="B1023" s="70"/>
      <c r="C1023" s="71"/>
      <c r="D1023" s="194" t="s">
        <v>1696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 t="shared" si="26"/>
        <v>0</v>
      </c>
      <c r="AC1023" s="77"/>
      <c r="AD1023" s="78"/>
      <c r="AE1023" s="78"/>
      <c r="AF1023" s="73"/>
      <c r="AG1023" s="73"/>
      <c r="AH1023" s="328"/>
    </row>
    <row r="1024" spans="1:34" s="1" customFormat="1" ht="18.75">
      <c r="A1024" s="38" t="s">
        <v>1865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3">
        <v>0</v>
      </c>
      <c r="Z1024" s="44"/>
      <c r="AA1024" s="44"/>
      <c r="AB1024" s="267">
        <f t="shared" si="26"/>
        <v>0</v>
      </c>
      <c r="AC1024" s="65"/>
      <c r="AD1024" s="45"/>
      <c r="AE1024" s="45"/>
      <c r="AF1024" s="44"/>
      <c r="AG1024" s="44"/>
      <c r="AH1024" s="63"/>
    </row>
    <row r="1025" spans="1:34" s="128" customFormat="1" ht="18.75">
      <c r="A1025" s="248" t="s">
        <v>1866</v>
      </c>
      <c r="B1025" s="249"/>
      <c r="C1025" s="248"/>
      <c r="D1025" s="250" t="s">
        <v>1697</v>
      </c>
      <c r="E1025" s="251"/>
      <c r="F1025" s="248"/>
      <c r="G1025" s="248"/>
      <c r="H1025" s="252"/>
      <c r="I1025" s="252"/>
      <c r="J1025" s="252"/>
      <c r="K1025" s="231">
        <v>0</v>
      </c>
      <c r="L1025" s="252"/>
      <c r="M1025" s="252"/>
      <c r="N1025" s="252"/>
      <c r="O1025" s="231">
        <v>0</v>
      </c>
      <c r="P1025" s="252"/>
      <c r="Q1025" s="252"/>
      <c r="R1025" s="252"/>
      <c r="S1025" s="231">
        <v>0</v>
      </c>
      <c r="T1025" s="252"/>
      <c r="U1025" s="252"/>
      <c r="V1025" s="252"/>
      <c r="W1025" s="231">
        <v>0</v>
      </c>
      <c r="X1025" s="253">
        <v>0</v>
      </c>
      <c r="Y1025" s="551">
        <v>0</v>
      </c>
      <c r="Z1025" s="247"/>
      <c r="AA1025" s="247"/>
      <c r="AB1025" s="275">
        <f>SUM(AB1033+AB1026)</f>
        <v>104.69200000000001</v>
      </c>
      <c r="AC1025" s="254"/>
      <c r="AD1025" s="255"/>
      <c r="AE1025" s="255"/>
      <c r="AF1025" s="247"/>
      <c r="AG1025" s="247"/>
      <c r="AH1025" s="336"/>
    </row>
    <row r="1026" spans="1:34" s="79" customFormat="1" ht="18.75">
      <c r="A1026" s="70" t="s">
        <v>1867</v>
      </c>
      <c r="B1026" s="70"/>
      <c r="C1026" s="71"/>
      <c r="D1026" s="194" t="s">
        <v>1698</v>
      </c>
      <c r="E1026" s="72"/>
      <c r="F1026" s="70"/>
      <c r="G1026" s="70"/>
      <c r="H1026" s="74"/>
      <c r="I1026" s="74"/>
      <c r="J1026" s="74"/>
      <c r="K1026" s="227">
        <v>0</v>
      </c>
      <c r="L1026" s="74"/>
      <c r="M1026" s="74"/>
      <c r="N1026" s="74"/>
      <c r="O1026" s="227">
        <v>0</v>
      </c>
      <c r="P1026" s="74"/>
      <c r="Q1026" s="74"/>
      <c r="R1026" s="74"/>
      <c r="S1026" s="227">
        <v>0</v>
      </c>
      <c r="T1026" s="74"/>
      <c r="U1026" s="74"/>
      <c r="V1026" s="74"/>
      <c r="W1026" s="227">
        <v>0</v>
      </c>
      <c r="X1026" s="75">
        <v>0</v>
      </c>
      <c r="Y1026" s="557">
        <v>0</v>
      </c>
      <c r="Z1026" s="76"/>
      <c r="AA1026" s="76"/>
      <c r="AB1026" s="277">
        <f>SUM(AB1027:AB1032)</f>
        <v>104.69200000000001</v>
      </c>
      <c r="AC1026" s="77"/>
      <c r="AD1026" s="78"/>
      <c r="AE1026" s="78"/>
      <c r="AF1026" s="73"/>
      <c r="AG1026" s="73"/>
      <c r="AH1026" s="328"/>
    </row>
    <row r="1027" spans="1:34" s="1" customFormat="1" ht="56.25">
      <c r="A1027" s="38" t="s">
        <v>1868</v>
      </c>
      <c r="B1027" s="55" t="s">
        <v>1884</v>
      </c>
      <c r="C1027" s="55">
        <v>2915282</v>
      </c>
      <c r="D1027" s="209" t="s">
        <v>1699</v>
      </c>
      <c r="E1027" s="138" t="s">
        <v>1700</v>
      </c>
      <c r="F1027" s="141" t="s">
        <v>54</v>
      </c>
      <c r="G1027" s="38" t="s">
        <v>55</v>
      </c>
      <c r="H1027" s="42">
        <v>0</v>
      </c>
      <c r="I1027" s="42">
        <v>0</v>
      </c>
      <c r="J1027" s="42">
        <v>0</v>
      </c>
      <c r="K1027" s="225">
        <v>0</v>
      </c>
      <c r="L1027" s="42">
        <v>0</v>
      </c>
      <c r="M1027" s="42">
        <v>0</v>
      </c>
      <c r="N1027" s="42">
        <v>0</v>
      </c>
      <c r="O1027" s="225">
        <v>0</v>
      </c>
      <c r="P1027" s="42">
        <v>0</v>
      </c>
      <c r="Q1027" s="42">
        <v>0</v>
      </c>
      <c r="R1027" s="42">
        <v>0</v>
      </c>
      <c r="S1027" s="225">
        <v>0</v>
      </c>
      <c r="T1027" s="42">
        <v>0</v>
      </c>
      <c r="U1027" s="42">
        <v>0</v>
      </c>
      <c r="V1027" s="42">
        <v>0</v>
      </c>
      <c r="W1027" s="225">
        <v>0</v>
      </c>
      <c r="X1027" s="43">
        <v>0</v>
      </c>
      <c r="Y1027" s="553">
        <v>1</v>
      </c>
      <c r="Z1027" s="44">
        <v>29401000000</v>
      </c>
      <c r="AA1027" s="44" t="s">
        <v>50</v>
      </c>
      <c r="AB1027" s="267">
        <f t="shared" si="26"/>
        <v>5.508</v>
      </c>
      <c r="AC1027" s="65">
        <v>5.508</v>
      </c>
      <c r="AD1027" s="45">
        <v>42005</v>
      </c>
      <c r="AE1027" s="45">
        <v>42339</v>
      </c>
      <c r="AF1027" s="63" t="s">
        <v>1889</v>
      </c>
      <c r="AG1027" s="47" t="s">
        <v>1627</v>
      </c>
      <c r="AH1027" s="63"/>
    </row>
    <row r="1028" spans="1:34" s="1" customFormat="1" ht="56.25">
      <c r="A1028" s="38" t="s">
        <v>1869</v>
      </c>
      <c r="B1028" s="55" t="s">
        <v>1886</v>
      </c>
      <c r="C1028" s="68" t="s">
        <v>1885</v>
      </c>
      <c r="D1028" s="209" t="s">
        <v>1701</v>
      </c>
      <c r="E1028" s="138" t="s">
        <v>1888</v>
      </c>
      <c r="F1028" s="141" t="s">
        <v>54</v>
      </c>
      <c r="G1028" s="38" t="s">
        <v>55</v>
      </c>
      <c r="H1028" s="42">
        <v>0</v>
      </c>
      <c r="I1028" s="42">
        <v>0</v>
      </c>
      <c r="J1028" s="42">
        <v>0</v>
      </c>
      <c r="K1028" s="225">
        <v>0</v>
      </c>
      <c r="L1028" s="42">
        <v>0</v>
      </c>
      <c r="M1028" s="42">
        <v>0</v>
      </c>
      <c r="N1028" s="42">
        <v>0</v>
      </c>
      <c r="O1028" s="225">
        <v>0</v>
      </c>
      <c r="P1028" s="42">
        <v>0</v>
      </c>
      <c r="Q1028" s="42">
        <v>0</v>
      </c>
      <c r="R1028" s="42">
        <v>0</v>
      </c>
      <c r="S1028" s="225">
        <v>0</v>
      </c>
      <c r="T1028" s="42">
        <v>0</v>
      </c>
      <c r="U1028" s="42">
        <v>0</v>
      </c>
      <c r="V1028" s="42">
        <v>0</v>
      </c>
      <c r="W1028" s="225">
        <v>0</v>
      </c>
      <c r="X1028" s="43">
        <v>0</v>
      </c>
      <c r="Y1028" s="553">
        <v>0</v>
      </c>
      <c r="Z1028" s="44">
        <v>29401000000</v>
      </c>
      <c r="AA1028" s="44" t="s">
        <v>50</v>
      </c>
      <c r="AB1028" s="267">
        <f t="shared" si="26"/>
        <v>0</v>
      </c>
      <c r="AC1028" s="65">
        <v>18.795</v>
      </c>
      <c r="AD1028" s="45">
        <v>42005</v>
      </c>
      <c r="AE1028" s="45">
        <v>42339</v>
      </c>
      <c r="AF1028" s="63" t="s">
        <v>1889</v>
      </c>
      <c r="AG1028" s="47" t="s">
        <v>1627</v>
      </c>
      <c r="AH1028" s="63"/>
    </row>
    <row r="1029" spans="1:34" s="1" customFormat="1" ht="56.25">
      <c r="A1029" s="38" t="s">
        <v>1870</v>
      </c>
      <c r="B1029" s="68" t="s">
        <v>1887</v>
      </c>
      <c r="C1029" s="68">
        <v>5020100</v>
      </c>
      <c r="D1029" s="209" t="s">
        <v>1702</v>
      </c>
      <c r="E1029" s="138" t="s">
        <v>1703</v>
      </c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5">
        <v>0</v>
      </c>
      <c r="L1029" s="42">
        <v>0</v>
      </c>
      <c r="M1029" s="42">
        <v>0</v>
      </c>
      <c r="N1029" s="42">
        <v>0</v>
      </c>
      <c r="O1029" s="225">
        <v>0</v>
      </c>
      <c r="P1029" s="42">
        <v>0</v>
      </c>
      <c r="Q1029" s="42">
        <v>0</v>
      </c>
      <c r="R1029" s="42">
        <v>0</v>
      </c>
      <c r="S1029" s="225">
        <v>0</v>
      </c>
      <c r="T1029" s="42">
        <v>0</v>
      </c>
      <c r="U1029" s="42">
        <v>0</v>
      </c>
      <c r="V1029" s="42">
        <v>0</v>
      </c>
      <c r="W1029" s="225">
        <v>0</v>
      </c>
      <c r="X1029" s="43">
        <v>0</v>
      </c>
      <c r="Y1029" s="553">
        <v>0</v>
      </c>
      <c r="Z1029" s="44">
        <v>29401000000</v>
      </c>
      <c r="AA1029" s="44" t="s">
        <v>50</v>
      </c>
      <c r="AB1029" s="267">
        <f aca="true" t="shared" si="27" ref="AB1029:AB1040">(X1029+Y1029)*AC1029</f>
        <v>0</v>
      </c>
      <c r="AC1029" s="65">
        <v>29.09</v>
      </c>
      <c r="AD1029" s="45">
        <v>42005</v>
      </c>
      <c r="AE1029" s="45">
        <v>42339</v>
      </c>
      <c r="AF1029" s="63" t="s">
        <v>1889</v>
      </c>
      <c r="AG1029" s="47" t="s">
        <v>1627</v>
      </c>
      <c r="AH1029" s="63"/>
    </row>
    <row r="1030" spans="1:34" s="1" customFormat="1" ht="56.25">
      <c r="A1030" s="38" t="s">
        <v>1871</v>
      </c>
      <c r="B1030" s="55" t="s">
        <v>1884</v>
      </c>
      <c r="C1030" s="55">
        <v>2915282</v>
      </c>
      <c r="D1030" s="209" t="s">
        <v>1704</v>
      </c>
      <c r="E1030" s="138" t="s">
        <v>1705</v>
      </c>
      <c r="F1030" s="141" t="s">
        <v>54</v>
      </c>
      <c r="G1030" s="38" t="s">
        <v>55</v>
      </c>
      <c r="H1030" s="42">
        <v>1</v>
      </c>
      <c r="I1030" s="42">
        <v>0</v>
      </c>
      <c r="J1030" s="42">
        <v>0</v>
      </c>
      <c r="K1030" s="225">
        <v>1</v>
      </c>
      <c r="L1030" s="42">
        <v>0</v>
      </c>
      <c r="M1030" s="42">
        <v>0</v>
      </c>
      <c r="N1030" s="42">
        <v>0</v>
      </c>
      <c r="O1030" s="225">
        <v>0</v>
      </c>
      <c r="P1030" s="42">
        <v>0</v>
      </c>
      <c r="Q1030" s="42">
        <v>0</v>
      </c>
      <c r="R1030" s="42">
        <v>0</v>
      </c>
      <c r="S1030" s="225">
        <v>0</v>
      </c>
      <c r="T1030" s="42">
        <v>0</v>
      </c>
      <c r="U1030" s="42">
        <v>0</v>
      </c>
      <c r="V1030" s="42">
        <v>0</v>
      </c>
      <c r="W1030" s="225">
        <v>0</v>
      </c>
      <c r="X1030" s="43">
        <v>1</v>
      </c>
      <c r="Y1030" s="553">
        <v>0</v>
      </c>
      <c r="Z1030" s="44">
        <v>29401000000</v>
      </c>
      <c r="AA1030" s="44" t="s">
        <v>50</v>
      </c>
      <c r="AB1030" s="267">
        <f t="shared" si="27"/>
        <v>5.094</v>
      </c>
      <c r="AC1030" s="65">
        <v>5.094</v>
      </c>
      <c r="AD1030" s="45">
        <v>42005</v>
      </c>
      <c r="AE1030" s="45">
        <v>42339</v>
      </c>
      <c r="AF1030" s="63" t="s">
        <v>1889</v>
      </c>
      <c r="AG1030" s="47" t="s">
        <v>1627</v>
      </c>
      <c r="AH1030" s="63"/>
    </row>
    <row r="1031" spans="1:34" s="1" customFormat="1" ht="56.25">
      <c r="A1031" s="38" t="s">
        <v>1872</v>
      </c>
      <c r="B1031" s="55" t="s">
        <v>1884</v>
      </c>
      <c r="C1031" s="55">
        <v>2915282</v>
      </c>
      <c r="D1031" s="209" t="s">
        <v>1706</v>
      </c>
      <c r="E1031" s="138" t="s">
        <v>1707</v>
      </c>
      <c r="F1031" s="141" t="s">
        <v>54</v>
      </c>
      <c r="G1031" s="38" t="s">
        <v>55</v>
      </c>
      <c r="H1031" s="42">
        <v>1</v>
      </c>
      <c r="I1031" s="42">
        <v>0</v>
      </c>
      <c r="J1031" s="42">
        <v>0</v>
      </c>
      <c r="K1031" s="225">
        <v>1</v>
      </c>
      <c r="L1031" s="42">
        <v>0</v>
      </c>
      <c r="M1031" s="42">
        <v>0</v>
      </c>
      <c r="N1031" s="42">
        <v>0</v>
      </c>
      <c r="O1031" s="225">
        <v>0</v>
      </c>
      <c r="P1031" s="42">
        <v>0</v>
      </c>
      <c r="Q1031" s="42">
        <v>0</v>
      </c>
      <c r="R1031" s="42">
        <v>0</v>
      </c>
      <c r="S1031" s="225">
        <v>0</v>
      </c>
      <c r="T1031" s="42">
        <v>0</v>
      </c>
      <c r="U1031" s="42">
        <v>0</v>
      </c>
      <c r="V1031" s="42">
        <v>0</v>
      </c>
      <c r="W1031" s="225">
        <v>0</v>
      </c>
      <c r="X1031" s="43">
        <v>1</v>
      </c>
      <c r="Y1031" s="553">
        <v>0</v>
      </c>
      <c r="Z1031" s="44">
        <v>29401000000</v>
      </c>
      <c r="AA1031" s="44" t="s">
        <v>50</v>
      </c>
      <c r="AB1031" s="267">
        <f t="shared" si="27"/>
        <v>65</v>
      </c>
      <c r="AC1031" s="65">
        <v>65</v>
      </c>
      <c r="AD1031" s="45">
        <v>42005</v>
      </c>
      <c r="AE1031" s="45">
        <v>42339</v>
      </c>
      <c r="AF1031" s="63" t="s">
        <v>1889</v>
      </c>
      <c r="AG1031" s="47" t="s">
        <v>1627</v>
      </c>
      <c r="AH1031" s="63"/>
    </row>
    <row r="1032" spans="1:34" s="1" customFormat="1" ht="56.25">
      <c r="A1032" s="38" t="s">
        <v>1873</v>
      </c>
      <c r="B1032" s="68" t="s">
        <v>1887</v>
      </c>
      <c r="C1032" s="68">
        <v>5020100</v>
      </c>
      <c r="D1032" s="209" t="s">
        <v>1702</v>
      </c>
      <c r="E1032" s="138" t="s">
        <v>1703</v>
      </c>
      <c r="F1032" s="141" t="s">
        <v>54</v>
      </c>
      <c r="G1032" s="38" t="s">
        <v>55</v>
      </c>
      <c r="H1032" s="42">
        <v>1</v>
      </c>
      <c r="I1032" s="42">
        <v>0</v>
      </c>
      <c r="J1032" s="42">
        <v>0</v>
      </c>
      <c r="K1032" s="225">
        <v>1</v>
      </c>
      <c r="L1032" s="42">
        <v>0</v>
      </c>
      <c r="M1032" s="42">
        <v>0</v>
      </c>
      <c r="N1032" s="42">
        <v>0</v>
      </c>
      <c r="O1032" s="225">
        <v>0</v>
      </c>
      <c r="P1032" s="42">
        <v>0</v>
      </c>
      <c r="Q1032" s="42">
        <v>0</v>
      </c>
      <c r="R1032" s="42">
        <v>0</v>
      </c>
      <c r="S1032" s="225">
        <v>0</v>
      </c>
      <c r="T1032" s="42">
        <v>0</v>
      </c>
      <c r="U1032" s="42">
        <v>0</v>
      </c>
      <c r="V1032" s="42">
        <v>0</v>
      </c>
      <c r="W1032" s="225">
        <v>0</v>
      </c>
      <c r="X1032" s="43">
        <v>1</v>
      </c>
      <c r="Y1032" s="553">
        <v>0</v>
      </c>
      <c r="Z1032" s="44">
        <v>29401000000</v>
      </c>
      <c r="AA1032" s="44" t="s">
        <v>50</v>
      </c>
      <c r="AB1032" s="267">
        <f t="shared" si="27"/>
        <v>29.09</v>
      </c>
      <c r="AC1032" s="65">
        <v>29.09</v>
      </c>
      <c r="AD1032" s="45">
        <v>42005</v>
      </c>
      <c r="AE1032" s="45">
        <v>42339</v>
      </c>
      <c r="AF1032" s="63" t="s">
        <v>1889</v>
      </c>
      <c r="AG1032" s="47" t="s">
        <v>1627</v>
      </c>
      <c r="AH1032" s="63"/>
    </row>
    <row r="1033" spans="1:34" s="79" customFormat="1" ht="18.75">
      <c r="A1033" s="70" t="s">
        <v>1874</v>
      </c>
      <c r="B1033" s="70"/>
      <c r="C1033" s="71"/>
      <c r="D1033" s="218" t="s">
        <v>1708</v>
      </c>
      <c r="E1033" s="144"/>
      <c r="F1033" s="70"/>
      <c r="G1033" s="70"/>
      <c r="H1033" s="74"/>
      <c r="I1033" s="74"/>
      <c r="J1033" s="74"/>
      <c r="K1033" s="227">
        <v>0</v>
      </c>
      <c r="L1033" s="74"/>
      <c r="M1033" s="74"/>
      <c r="N1033" s="74"/>
      <c r="O1033" s="227">
        <v>0</v>
      </c>
      <c r="P1033" s="74"/>
      <c r="Q1033" s="74"/>
      <c r="R1033" s="74"/>
      <c r="S1033" s="227">
        <v>0</v>
      </c>
      <c r="T1033" s="74"/>
      <c r="U1033" s="74"/>
      <c r="V1033" s="74"/>
      <c r="W1033" s="227">
        <v>0</v>
      </c>
      <c r="X1033" s="75">
        <v>0</v>
      </c>
      <c r="Y1033" s="557">
        <v>0</v>
      </c>
      <c r="Z1033" s="76"/>
      <c r="AA1033" s="76"/>
      <c r="AB1033" s="277">
        <f t="shared" si="27"/>
        <v>0</v>
      </c>
      <c r="AC1033" s="77"/>
      <c r="AD1033" s="78"/>
      <c r="AE1033" s="78"/>
      <c r="AF1033" s="73"/>
      <c r="AG1033" s="73"/>
      <c r="AH1033" s="328"/>
    </row>
    <row r="1034" spans="1:34" s="1" customFormat="1" ht="18.75">
      <c r="A1034" s="38" t="s">
        <v>1875</v>
      </c>
      <c r="B1034" s="38"/>
      <c r="C1034" s="140"/>
      <c r="D1034" s="211"/>
      <c r="E1034" s="49"/>
      <c r="F1034" s="38"/>
      <c r="G1034" s="38"/>
      <c r="H1034" s="42"/>
      <c r="I1034" s="42"/>
      <c r="J1034" s="42"/>
      <c r="K1034" s="225">
        <v>0</v>
      </c>
      <c r="L1034" s="42"/>
      <c r="M1034" s="42"/>
      <c r="N1034" s="42"/>
      <c r="O1034" s="225">
        <v>0</v>
      </c>
      <c r="P1034" s="42"/>
      <c r="Q1034" s="42"/>
      <c r="R1034" s="42"/>
      <c r="S1034" s="225">
        <v>0</v>
      </c>
      <c r="T1034" s="42"/>
      <c r="U1034" s="42"/>
      <c r="V1034" s="42"/>
      <c r="W1034" s="225">
        <v>0</v>
      </c>
      <c r="X1034" s="43">
        <v>0</v>
      </c>
      <c r="Y1034" s="553">
        <v>0</v>
      </c>
      <c r="Z1034" s="44"/>
      <c r="AA1034" s="44"/>
      <c r="AB1034" s="267">
        <f t="shared" si="27"/>
        <v>0</v>
      </c>
      <c r="AC1034" s="65"/>
      <c r="AD1034" s="45"/>
      <c r="AE1034" s="45"/>
      <c r="AF1034" s="44"/>
      <c r="AG1034" s="44"/>
      <c r="AH1034" s="63"/>
    </row>
    <row r="1035" spans="1:34" s="1" customFormat="1" ht="19.5">
      <c r="A1035" s="30" t="s">
        <v>1876</v>
      </c>
      <c r="B1035" s="31"/>
      <c r="C1035" s="30"/>
      <c r="D1035" s="186" t="s">
        <v>1709</v>
      </c>
      <c r="E1035" s="32"/>
      <c r="F1035" s="30"/>
      <c r="G1035" s="30"/>
      <c r="H1035" s="33"/>
      <c r="I1035" s="33"/>
      <c r="J1035" s="33"/>
      <c r="K1035" s="226">
        <v>0</v>
      </c>
      <c r="L1035" s="33"/>
      <c r="M1035" s="33"/>
      <c r="N1035" s="33"/>
      <c r="O1035" s="226">
        <v>0</v>
      </c>
      <c r="P1035" s="33"/>
      <c r="Q1035" s="33"/>
      <c r="R1035" s="33"/>
      <c r="S1035" s="226">
        <v>0</v>
      </c>
      <c r="T1035" s="33"/>
      <c r="U1035" s="33"/>
      <c r="V1035" s="33"/>
      <c r="W1035" s="226">
        <v>0</v>
      </c>
      <c r="X1035" s="34">
        <v>0</v>
      </c>
      <c r="Y1035" s="552">
        <v>0</v>
      </c>
      <c r="Z1035" s="62"/>
      <c r="AA1035" s="62"/>
      <c r="AB1035" s="278">
        <f t="shared" si="27"/>
        <v>0</v>
      </c>
      <c r="AC1035" s="36"/>
      <c r="AD1035" s="37"/>
      <c r="AE1035" s="37"/>
      <c r="AF1035" s="35"/>
      <c r="AG1035" s="35"/>
      <c r="AH1035" s="327"/>
    </row>
    <row r="1036" spans="1:34" s="1" customFormat="1" ht="18.75">
      <c r="A1036" s="38" t="s">
        <v>1877</v>
      </c>
      <c r="B1036" s="38"/>
      <c r="C1036" s="140"/>
      <c r="D1036" s="211"/>
      <c r="E1036" s="49"/>
      <c r="F1036" s="38"/>
      <c r="G1036" s="38"/>
      <c r="H1036" s="42"/>
      <c r="I1036" s="42"/>
      <c r="J1036" s="42"/>
      <c r="K1036" s="225">
        <v>0</v>
      </c>
      <c r="L1036" s="42"/>
      <c r="M1036" s="42"/>
      <c r="N1036" s="42"/>
      <c r="O1036" s="225">
        <v>0</v>
      </c>
      <c r="P1036" s="42"/>
      <c r="Q1036" s="42"/>
      <c r="R1036" s="42"/>
      <c r="S1036" s="225">
        <v>0</v>
      </c>
      <c r="T1036" s="42"/>
      <c r="U1036" s="42"/>
      <c r="V1036" s="42"/>
      <c r="W1036" s="225">
        <v>0</v>
      </c>
      <c r="X1036" s="43">
        <v>0</v>
      </c>
      <c r="Y1036" s="553">
        <v>0</v>
      </c>
      <c r="Z1036" s="44"/>
      <c r="AA1036" s="44"/>
      <c r="AB1036" s="267">
        <f t="shared" si="27"/>
        <v>0</v>
      </c>
      <c r="AC1036" s="65"/>
      <c r="AD1036" s="45"/>
      <c r="AE1036" s="45"/>
      <c r="AF1036" s="44"/>
      <c r="AG1036" s="44"/>
      <c r="AH1036" s="63"/>
    </row>
    <row r="1037" spans="1:34" s="1" customFormat="1" ht="19.5">
      <c r="A1037" s="30" t="s">
        <v>1878</v>
      </c>
      <c r="B1037" s="31"/>
      <c r="C1037" s="30"/>
      <c r="D1037" s="186" t="s">
        <v>1710</v>
      </c>
      <c r="E1037" s="32"/>
      <c r="F1037" s="30"/>
      <c r="G1037" s="30"/>
      <c r="H1037" s="33"/>
      <c r="I1037" s="33"/>
      <c r="J1037" s="33"/>
      <c r="K1037" s="226">
        <v>0</v>
      </c>
      <c r="L1037" s="33"/>
      <c r="M1037" s="33"/>
      <c r="N1037" s="33"/>
      <c r="O1037" s="226">
        <v>0</v>
      </c>
      <c r="P1037" s="33"/>
      <c r="Q1037" s="33"/>
      <c r="R1037" s="33"/>
      <c r="S1037" s="226">
        <v>0</v>
      </c>
      <c r="T1037" s="33"/>
      <c r="U1037" s="33"/>
      <c r="V1037" s="33"/>
      <c r="W1037" s="226">
        <v>0</v>
      </c>
      <c r="X1037" s="34">
        <v>0</v>
      </c>
      <c r="Y1037" s="552">
        <v>0</v>
      </c>
      <c r="Z1037" s="62"/>
      <c r="AA1037" s="62"/>
      <c r="AB1037" s="278">
        <f t="shared" si="27"/>
        <v>0</v>
      </c>
      <c r="AC1037" s="36"/>
      <c r="AD1037" s="37"/>
      <c r="AE1037" s="37"/>
      <c r="AF1037" s="35"/>
      <c r="AG1037" s="35"/>
      <c r="AH1037" s="327"/>
    </row>
    <row r="1038" spans="1:34" s="1" customFormat="1" ht="18.75">
      <c r="A1038" s="38" t="s">
        <v>1879</v>
      </c>
      <c r="B1038" s="38"/>
      <c r="C1038" s="140"/>
      <c r="D1038" s="211"/>
      <c r="E1038" s="49"/>
      <c r="F1038" s="38"/>
      <c r="G1038" s="38"/>
      <c r="H1038" s="42"/>
      <c r="I1038" s="42"/>
      <c r="J1038" s="42"/>
      <c r="K1038" s="225">
        <v>0</v>
      </c>
      <c r="L1038" s="42"/>
      <c r="M1038" s="42"/>
      <c r="N1038" s="42"/>
      <c r="O1038" s="225">
        <v>0</v>
      </c>
      <c r="P1038" s="42"/>
      <c r="Q1038" s="42"/>
      <c r="R1038" s="42"/>
      <c r="S1038" s="225">
        <v>0</v>
      </c>
      <c r="T1038" s="42"/>
      <c r="U1038" s="42"/>
      <c r="V1038" s="42"/>
      <c r="W1038" s="225">
        <v>0</v>
      </c>
      <c r="X1038" s="43">
        <v>0</v>
      </c>
      <c r="Y1038" s="553">
        <v>0</v>
      </c>
      <c r="Z1038" s="44"/>
      <c r="AA1038" s="44"/>
      <c r="AB1038" s="267">
        <f t="shared" si="27"/>
        <v>0</v>
      </c>
      <c r="AC1038" s="65"/>
      <c r="AD1038" s="45"/>
      <c r="AE1038" s="45"/>
      <c r="AF1038" s="44"/>
      <c r="AG1038" s="44"/>
      <c r="AH1038" s="63"/>
    </row>
    <row r="1039" spans="1:34" s="1" customFormat="1" ht="37.5">
      <c r="A1039" s="23" t="s">
        <v>1628</v>
      </c>
      <c r="B1039" s="24"/>
      <c r="C1039" s="23"/>
      <c r="D1039" s="185" t="s">
        <v>1712</v>
      </c>
      <c r="E1039" s="24"/>
      <c r="F1039" s="24"/>
      <c r="G1039" s="24"/>
      <c r="H1039" s="25"/>
      <c r="I1039" s="25"/>
      <c r="J1039" s="25"/>
      <c r="K1039" s="231">
        <v>0</v>
      </c>
      <c r="L1039" s="25"/>
      <c r="M1039" s="25"/>
      <c r="N1039" s="25"/>
      <c r="O1039" s="231">
        <v>0</v>
      </c>
      <c r="P1039" s="25"/>
      <c r="Q1039" s="25"/>
      <c r="R1039" s="25"/>
      <c r="S1039" s="231">
        <v>0</v>
      </c>
      <c r="T1039" s="25"/>
      <c r="U1039" s="25"/>
      <c r="V1039" s="25"/>
      <c r="W1039" s="231">
        <v>0</v>
      </c>
      <c r="X1039" s="26">
        <v>0</v>
      </c>
      <c r="Y1039" s="551">
        <v>0</v>
      </c>
      <c r="Z1039" s="119"/>
      <c r="AA1039" s="119"/>
      <c r="AB1039" s="281">
        <f t="shared" si="27"/>
        <v>0</v>
      </c>
      <c r="AC1039" s="28"/>
      <c r="AD1039" s="29"/>
      <c r="AE1039" s="29"/>
      <c r="AF1039" s="27"/>
      <c r="AG1039" s="27"/>
      <c r="AH1039" s="326"/>
    </row>
    <row r="1040" spans="1:34" s="1" customFormat="1" ht="18.75">
      <c r="A1040" s="38" t="s">
        <v>1630</v>
      </c>
      <c r="B1040" s="38"/>
      <c r="C1040" s="38"/>
      <c r="D1040" s="219"/>
      <c r="E1040" s="49"/>
      <c r="F1040" s="38"/>
      <c r="G1040" s="38"/>
      <c r="H1040" s="42"/>
      <c r="I1040" s="42"/>
      <c r="J1040" s="42"/>
      <c r="K1040" s="225">
        <v>0</v>
      </c>
      <c r="L1040" s="42"/>
      <c r="M1040" s="42"/>
      <c r="N1040" s="42"/>
      <c r="O1040" s="225">
        <v>0</v>
      </c>
      <c r="P1040" s="42"/>
      <c r="Q1040" s="42"/>
      <c r="R1040" s="42"/>
      <c r="S1040" s="225">
        <v>0</v>
      </c>
      <c r="T1040" s="42"/>
      <c r="U1040" s="42"/>
      <c r="V1040" s="42"/>
      <c r="W1040" s="225">
        <v>0</v>
      </c>
      <c r="X1040" s="43">
        <v>0</v>
      </c>
      <c r="Y1040" s="553">
        <v>0</v>
      </c>
      <c r="Z1040" s="44"/>
      <c r="AA1040" s="44"/>
      <c r="AB1040" s="267">
        <f t="shared" si="27"/>
        <v>0</v>
      </c>
      <c r="AC1040" s="65"/>
      <c r="AD1040" s="45"/>
      <c r="AE1040" s="45"/>
      <c r="AF1040" s="44"/>
      <c r="AG1040" s="44"/>
      <c r="AH1040" s="63"/>
    </row>
    <row r="1041" spans="1:34" s="128" customFormat="1" ht="37.5">
      <c r="A1041" s="23" t="s">
        <v>1711</v>
      </c>
      <c r="B1041" s="24"/>
      <c r="C1041" s="23"/>
      <c r="D1041" s="185" t="s">
        <v>1714</v>
      </c>
      <c r="E1041" s="24"/>
      <c r="F1041" s="24"/>
      <c r="G1041" s="24"/>
      <c r="H1041" s="25"/>
      <c r="I1041" s="25"/>
      <c r="J1041" s="25"/>
      <c r="K1041" s="231">
        <v>0</v>
      </c>
      <c r="L1041" s="25"/>
      <c r="M1041" s="25"/>
      <c r="N1041" s="25"/>
      <c r="O1041" s="231">
        <v>0</v>
      </c>
      <c r="P1041" s="25"/>
      <c r="Q1041" s="25"/>
      <c r="R1041" s="25"/>
      <c r="S1041" s="231">
        <v>0</v>
      </c>
      <c r="T1041" s="25"/>
      <c r="U1041" s="25"/>
      <c r="V1041" s="25"/>
      <c r="W1041" s="231">
        <v>0</v>
      </c>
      <c r="X1041" s="26"/>
      <c r="Y1041" s="551">
        <v>0</v>
      </c>
      <c r="Z1041" s="27">
        <v>29401000000</v>
      </c>
      <c r="AA1041" s="27" t="s">
        <v>50</v>
      </c>
      <c r="AB1041" s="280">
        <f>SUM(AB1042:AB1044)</f>
        <v>76560.91328</v>
      </c>
      <c r="AC1041" s="28"/>
      <c r="AD1041" s="29"/>
      <c r="AE1041" s="29"/>
      <c r="AF1041" s="27"/>
      <c r="AG1041" s="27"/>
      <c r="AH1041" s="326"/>
    </row>
    <row r="1042" spans="1:34" s="1" customFormat="1" ht="168.75">
      <c r="A1042" s="50" t="s">
        <v>1880</v>
      </c>
      <c r="B1042" s="50" t="s">
        <v>1715</v>
      </c>
      <c r="C1042" s="50">
        <v>7500000</v>
      </c>
      <c r="D1042" s="246" t="s">
        <v>1716</v>
      </c>
      <c r="E1042" s="52" t="s">
        <v>1717</v>
      </c>
      <c r="F1042" s="50">
        <v>114</v>
      </c>
      <c r="G1042" s="52" t="s">
        <v>1718</v>
      </c>
      <c r="H1042" s="53"/>
      <c r="I1042" s="42"/>
      <c r="J1042" s="42"/>
      <c r="K1042" s="225">
        <v>0</v>
      </c>
      <c r="L1042" s="42"/>
      <c r="M1042" s="42"/>
      <c r="N1042" s="42"/>
      <c r="O1042" s="225">
        <v>0</v>
      </c>
      <c r="P1042" s="42"/>
      <c r="Q1042" s="42"/>
      <c r="R1042" s="42"/>
      <c r="S1042" s="225">
        <v>0</v>
      </c>
      <c r="T1042" s="42"/>
      <c r="U1042" s="42"/>
      <c r="V1042" s="42"/>
      <c r="W1042" s="225">
        <v>0</v>
      </c>
      <c r="X1042" s="43">
        <v>3600</v>
      </c>
      <c r="Y1042" s="553">
        <v>0</v>
      </c>
      <c r="Z1042" s="44">
        <v>29410000000</v>
      </c>
      <c r="AA1042" s="44" t="s">
        <v>1719</v>
      </c>
      <c r="AB1042" s="83">
        <v>569.62728</v>
      </c>
      <c r="AC1042" s="65">
        <v>569.62728</v>
      </c>
      <c r="AD1042" s="45" t="s">
        <v>1720</v>
      </c>
      <c r="AE1042" s="45">
        <v>42979</v>
      </c>
      <c r="AF1042" s="63" t="s">
        <v>1721</v>
      </c>
      <c r="AG1042" s="44" t="s">
        <v>1627</v>
      </c>
      <c r="AH1042" s="63" t="s">
        <v>1722</v>
      </c>
    </row>
    <row r="1043" spans="1:34" s="1" customFormat="1" ht="168.75">
      <c r="A1043" s="50" t="s">
        <v>1881</v>
      </c>
      <c r="B1043" s="50" t="s">
        <v>1715</v>
      </c>
      <c r="C1043" s="50">
        <v>7500000</v>
      </c>
      <c r="D1043" s="246" t="s">
        <v>1716</v>
      </c>
      <c r="E1043" s="52" t="s">
        <v>1723</v>
      </c>
      <c r="F1043" s="50">
        <v>114</v>
      </c>
      <c r="G1043" s="52" t="s">
        <v>1718</v>
      </c>
      <c r="H1043" s="53"/>
      <c r="I1043" s="42"/>
      <c r="J1043" s="42"/>
      <c r="K1043" s="225">
        <v>0</v>
      </c>
      <c r="L1043" s="42"/>
      <c r="M1043" s="42"/>
      <c r="N1043" s="42"/>
      <c r="O1043" s="225">
        <v>0</v>
      </c>
      <c r="P1043" s="42"/>
      <c r="Q1043" s="42"/>
      <c r="R1043" s="42"/>
      <c r="S1043" s="225">
        <v>0</v>
      </c>
      <c r="T1043" s="42"/>
      <c r="U1043" s="42"/>
      <c r="V1043" s="42"/>
      <c r="W1043" s="225">
        <v>0</v>
      </c>
      <c r="X1043" s="43">
        <v>3964.83</v>
      </c>
      <c r="Y1043" s="553">
        <v>0</v>
      </c>
      <c r="Z1043" s="44">
        <v>29208856006</v>
      </c>
      <c r="AA1043" s="44" t="s">
        <v>1724</v>
      </c>
      <c r="AB1043" s="83">
        <v>758.636</v>
      </c>
      <c r="AC1043" s="65">
        <v>758.636</v>
      </c>
      <c r="AD1043" s="45" t="s">
        <v>1720</v>
      </c>
      <c r="AE1043" s="45">
        <v>42979</v>
      </c>
      <c r="AF1043" s="63" t="s">
        <v>1721</v>
      </c>
      <c r="AG1043" s="44" t="s">
        <v>1627</v>
      </c>
      <c r="AH1043" s="63" t="s">
        <v>1722</v>
      </c>
    </row>
    <row r="1044" spans="1:35" s="359" customFormat="1" ht="93.75">
      <c r="A1044" s="304" t="s">
        <v>1911</v>
      </c>
      <c r="B1044" s="304" t="s">
        <v>1715</v>
      </c>
      <c r="C1044" s="304">
        <v>7500000</v>
      </c>
      <c r="D1044" s="356" t="s">
        <v>2535</v>
      </c>
      <c r="E1044" s="357" t="s">
        <v>2480</v>
      </c>
      <c r="F1044" s="304" t="s">
        <v>1547</v>
      </c>
      <c r="G1044" s="304" t="s">
        <v>2528</v>
      </c>
      <c r="H1044" s="399">
        <v>0</v>
      </c>
      <c r="I1044" s="399">
        <v>0</v>
      </c>
      <c r="J1044" s="399">
        <v>0</v>
      </c>
      <c r="K1044" s="488">
        <f>H1044+I1044+J1044</f>
        <v>0</v>
      </c>
      <c r="L1044" s="399">
        <v>0</v>
      </c>
      <c r="M1044" s="399">
        <v>0</v>
      </c>
      <c r="N1044" s="399">
        <v>0</v>
      </c>
      <c r="O1044" s="488">
        <f>L1044+M1044+N1044</f>
        <v>0</v>
      </c>
      <c r="P1044" s="399">
        <v>0</v>
      </c>
      <c r="Q1044" s="399">
        <v>0</v>
      </c>
      <c r="R1044" s="399">
        <v>0</v>
      </c>
      <c r="S1044" s="401">
        <v>0</v>
      </c>
      <c r="T1044" s="399">
        <v>0</v>
      </c>
      <c r="U1044" s="399">
        <v>0</v>
      </c>
      <c r="V1044" s="404">
        <v>0</v>
      </c>
      <c r="W1044" s="401">
        <v>0</v>
      </c>
      <c r="X1044" s="403">
        <v>0</v>
      </c>
      <c r="Y1044" s="556">
        <v>1</v>
      </c>
      <c r="Z1044" s="311">
        <v>29401000000</v>
      </c>
      <c r="AA1044" s="312" t="s">
        <v>50</v>
      </c>
      <c r="AB1044" s="346">
        <v>75232.65</v>
      </c>
      <c r="AC1044" s="314">
        <v>42339</v>
      </c>
      <c r="AD1044" s="314">
        <v>42339</v>
      </c>
      <c r="AE1044" s="315">
        <v>44531</v>
      </c>
      <c r="AF1044" s="360" t="s">
        <v>1893</v>
      </c>
      <c r="AG1044" s="312" t="s">
        <v>1627</v>
      </c>
      <c r="AH1044" s="360" t="s">
        <v>2536</v>
      </c>
      <c r="AI1044" s="366"/>
    </row>
    <row r="1045" spans="1:34" s="1" customFormat="1" ht="18.75">
      <c r="A1045" s="23" t="s">
        <v>1713</v>
      </c>
      <c r="B1045" s="24"/>
      <c r="C1045" s="23"/>
      <c r="D1045" s="185" t="s">
        <v>1725</v>
      </c>
      <c r="E1045" s="24"/>
      <c r="F1045" s="24"/>
      <c r="G1045" s="24"/>
      <c r="H1045" s="25"/>
      <c r="I1045" s="25"/>
      <c r="J1045" s="25"/>
      <c r="K1045" s="25">
        <v>0</v>
      </c>
      <c r="L1045" s="25"/>
      <c r="M1045" s="25"/>
      <c r="N1045" s="25"/>
      <c r="O1045" s="25">
        <v>0</v>
      </c>
      <c r="P1045" s="25"/>
      <c r="Q1045" s="25"/>
      <c r="R1045" s="25"/>
      <c r="S1045" s="25">
        <v>0</v>
      </c>
      <c r="T1045" s="25"/>
      <c r="U1045" s="25"/>
      <c r="V1045" s="25"/>
      <c r="W1045" s="25">
        <v>0</v>
      </c>
      <c r="X1045" s="26"/>
      <c r="Y1045" s="551">
        <v>0</v>
      </c>
      <c r="Z1045" s="27"/>
      <c r="AA1045" s="27"/>
      <c r="AB1045" s="280"/>
      <c r="AC1045" s="28"/>
      <c r="AD1045" s="29"/>
      <c r="AE1045" s="29"/>
      <c r="AF1045" s="27"/>
      <c r="AG1045" s="27"/>
      <c r="AH1045" s="326"/>
    </row>
    <row r="1046" spans="1:34" s="476" customFormat="1" ht="94.5" customHeight="1" thickBot="1">
      <c r="A1046" s="493" t="s">
        <v>1882</v>
      </c>
      <c r="B1046" s="494" t="s">
        <v>2545</v>
      </c>
      <c r="C1046" s="495" t="s">
        <v>2546</v>
      </c>
      <c r="D1046" s="496" t="s">
        <v>2547</v>
      </c>
      <c r="E1046" s="357" t="s">
        <v>2480</v>
      </c>
      <c r="F1046" s="497">
        <v>876</v>
      </c>
      <c r="G1046" s="497" t="s">
        <v>2528</v>
      </c>
      <c r="H1046" s="495">
        <v>0</v>
      </c>
      <c r="I1046" s="495">
        <v>0</v>
      </c>
      <c r="J1046" s="495">
        <v>0</v>
      </c>
      <c r="K1046" s="498">
        <f>SUM(H1046:J1046)</f>
        <v>0</v>
      </c>
      <c r="L1046" s="495">
        <v>0</v>
      </c>
      <c r="M1046" s="495">
        <v>0</v>
      </c>
      <c r="N1046" s="495">
        <v>0</v>
      </c>
      <c r="O1046" s="498">
        <f>SUM(L1046:N1046)</f>
        <v>0</v>
      </c>
      <c r="P1046" s="495">
        <v>0</v>
      </c>
      <c r="Q1046" s="495">
        <v>0</v>
      </c>
      <c r="R1046" s="495">
        <v>0</v>
      </c>
      <c r="S1046" s="498">
        <f>SUM(P1046:R1046)</f>
        <v>0</v>
      </c>
      <c r="T1046" s="495">
        <v>0</v>
      </c>
      <c r="U1046" s="495">
        <v>0</v>
      </c>
      <c r="V1046" s="495">
        <v>0</v>
      </c>
      <c r="W1046" s="498">
        <f>SUM(T1046:V1046)</f>
        <v>0</v>
      </c>
      <c r="X1046" s="499">
        <v>0</v>
      </c>
      <c r="Y1046" s="576">
        <v>1</v>
      </c>
      <c r="Z1046" s="495">
        <v>29401000000</v>
      </c>
      <c r="AA1046" s="495" t="s">
        <v>50</v>
      </c>
      <c r="AB1046" s="500">
        <v>121463.252</v>
      </c>
      <c r="AC1046" s="501">
        <v>42401</v>
      </c>
      <c r="AD1046" s="501">
        <v>42401</v>
      </c>
      <c r="AE1046" s="502">
        <v>42522</v>
      </c>
      <c r="AF1046" s="494" t="s">
        <v>2500</v>
      </c>
      <c r="AG1046" s="503" t="s">
        <v>1627</v>
      </c>
      <c r="AH1046" s="360" t="s">
        <v>2548</v>
      </c>
    </row>
    <row r="1047" spans="1:34" s="1" customFormat="1" ht="49.5" customHeight="1">
      <c r="A1047" s="23"/>
      <c r="B1047" s="24"/>
      <c r="C1047" s="23"/>
      <c r="D1047" s="185" t="s">
        <v>1726</v>
      </c>
      <c r="E1047" s="24"/>
      <c r="F1047" s="24"/>
      <c r="G1047" s="24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6"/>
      <c r="T1047" s="25"/>
      <c r="U1047" s="25"/>
      <c r="V1047" s="25"/>
      <c r="W1047" s="26"/>
      <c r="X1047" s="26"/>
      <c r="Y1047" s="551">
        <v>0</v>
      </c>
      <c r="Z1047" s="27"/>
      <c r="AA1047" s="27"/>
      <c r="AB1047" s="280">
        <f>SUM(AB1041+AB1039+AB953+AB943+AB941+AB934+AB932+AB925+AB920+AB916+AB912+AB909+AB869+AB807+AB772+AB770+AB761+AB734+AB731+AB729+AB690+AB683+AB651+AB529+AB500+AB442+AB407+AB345+AB333+AB329+AB327+AB325+AB318+AB299+AB262+AB260+AB194+AB192+AB189+AB82+AB68+AB64+AB20)</f>
        <v>2219034.2959000003</v>
      </c>
      <c r="AC1047" s="28"/>
      <c r="AD1047" s="29"/>
      <c r="AE1047" s="29"/>
      <c r="AF1047" s="27"/>
      <c r="AG1047" s="27"/>
      <c r="AH1047" s="326"/>
    </row>
    <row r="1048" spans="1:34" s="1" customFormat="1" ht="18.75">
      <c r="A1048" s="5"/>
      <c r="B1048" s="6"/>
      <c r="C1048" s="6"/>
      <c r="D1048" s="183"/>
      <c r="E1048" s="7"/>
      <c r="F1048" s="6"/>
      <c r="G1048" s="6"/>
      <c r="H1048" s="8"/>
      <c r="I1048" s="8"/>
      <c r="J1048" s="8"/>
      <c r="K1048" s="242"/>
      <c r="L1048" s="8"/>
      <c r="M1048" s="8"/>
      <c r="N1048" s="8"/>
      <c r="O1048" s="242"/>
      <c r="P1048" s="8"/>
      <c r="Q1048" s="8"/>
      <c r="R1048" s="8"/>
      <c r="S1048" s="236"/>
      <c r="T1048" s="8"/>
      <c r="U1048" s="8"/>
      <c r="V1048" s="8"/>
      <c r="W1048" s="236"/>
      <c r="Y1048" s="547"/>
      <c r="AB1048" s="270"/>
      <c r="AC1048" s="145"/>
      <c r="AD1048" s="146"/>
      <c r="AE1048" s="146"/>
      <c r="AH1048" s="337"/>
    </row>
    <row r="1049" spans="1:34" s="1" customFormat="1" ht="18.75">
      <c r="A1049" s="5"/>
      <c r="B1049" s="6"/>
      <c r="C1049" s="6"/>
      <c r="D1049" s="183"/>
      <c r="E1049" s="7"/>
      <c r="F1049" s="6"/>
      <c r="G1049" s="6"/>
      <c r="H1049" s="8"/>
      <c r="I1049" s="8"/>
      <c r="J1049" s="8"/>
      <c r="K1049" s="242"/>
      <c r="L1049" s="8"/>
      <c r="M1049" s="8"/>
      <c r="N1049" s="8"/>
      <c r="O1049" s="242"/>
      <c r="P1049" s="8"/>
      <c r="Q1049" s="8"/>
      <c r="R1049" s="8"/>
      <c r="S1049" s="236"/>
      <c r="T1049" s="8"/>
      <c r="U1049" s="8"/>
      <c r="V1049" s="8"/>
      <c r="W1049" s="236"/>
      <c r="Y1049" s="547"/>
      <c r="AB1049" s="270"/>
      <c r="AC1049" s="145"/>
      <c r="AD1049" s="146"/>
      <c r="AE1049" s="146"/>
      <c r="AH1049" s="337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7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7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S1052" s="236"/>
      <c r="W1052" s="236"/>
      <c r="Y1052" s="547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7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47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47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="70" zoomScaleNormal="55" zoomScaleSheetLayoutView="70" zoomScalePageLayoutView="0" workbookViewId="0" topLeftCell="A1">
      <selection activeCell="X19" sqref="X19:Y19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2551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2658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2661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84" t="s">
        <v>0</v>
      </c>
      <c r="B5" s="785"/>
      <c r="C5" s="785"/>
      <c r="D5" s="785"/>
      <c r="E5" s="786"/>
      <c r="F5" s="787" t="s">
        <v>2552</v>
      </c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9"/>
      <c r="AA5" s="511"/>
      <c r="AB5" s="512"/>
      <c r="AC5" s="516"/>
      <c r="AD5" s="511"/>
      <c r="AE5" s="515"/>
      <c r="AF5" s="300"/>
    </row>
    <row r="6" spans="1:32" s="514" customFormat="1" ht="19.5">
      <c r="A6" s="790" t="s">
        <v>1</v>
      </c>
      <c r="B6" s="791"/>
      <c r="C6" s="791"/>
      <c r="D6" s="791"/>
      <c r="E6" s="792"/>
      <c r="F6" s="793" t="s">
        <v>2</v>
      </c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5"/>
      <c r="AA6" s="511"/>
      <c r="AB6" s="512"/>
      <c r="AC6" s="516"/>
      <c r="AD6" s="511"/>
      <c r="AE6" s="515"/>
      <c r="AF6" s="300"/>
    </row>
    <row r="7" spans="1:32" s="514" customFormat="1" ht="19.5">
      <c r="A7" s="796" t="s">
        <v>3</v>
      </c>
      <c r="B7" s="797"/>
      <c r="C7" s="797"/>
      <c r="D7" s="797"/>
      <c r="E7" s="798"/>
      <c r="F7" s="793" t="s">
        <v>2553</v>
      </c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5"/>
      <c r="AA7" s="511"/>
      <c r="AB7" s="512"/>
      <c r="AC7" s="516"/>
      <c r="AD7" s="511"/>
      <c r="AE7" s="515"/>
      <c r="AF7" s="300"/>
    </row>
    <row r="8" spans="1:32" s="514" customFormat="1" ht="19.5">
      <c r="A8" s="799"/>
      <c r="B8" s="800"/>
      <c r="C8" s="800"/>
      <c r="D8" s="800"/>
      <c r="E8" s="801"/>
      <c r="F8" s="793" t="s">
        <v>2554</v>
      </c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5"/>
      <c r="AA8" s="511"/>
      <c r="AB8" s="512"/>
      <c r="AC8" s="516"/>
      <c r="AD8" s="511"/>
      <c r="AE8" s="515"/>
      <c r="AF8" s="300"/>
    </row>
    <row r="9" spans="1:32" s="514" customFormat="1" ht="19.5">
      <c r="A9" s="790" t="s">
        <v>4</v>
      </c>
      <c r="B9" s="791"/>
      <c r="C9" s="791"/>
      <c r="D9" s="791"/>
      <c r="E9" s="792"/>
      <c r="F9" s="793" t="s">
        <v>5</v>
      </c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5"/>
      <c r="AA9" s="511"/>
      <c r="AB9" s="512"/>
      <c r="AC9" s="516"/>
      <c r="AD9" s="511"/>
      <c r="AE9" s="515"/>
      <c r="AF9" s="300"/>
    </row>
    <row r="10" spans="1:32" s="514" customFormat="1" ht="19.5">
      <c r="A10" s="790" t="s">
        <v>6</v>
      </c>
      <c r="B10" s="791"/>
      <c r="C10" s="791"/>
      <c r="D10" s="791"/>
      <c r="E10" s="792"/>
      <c r="F10" s="793">
        <v>4027068980</v>
      </c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5"/>
      <c r="AA10" s="511"/>
      <c r="AB10" s="512"/>
      <c r="AC10" s="516"/>
      <c r="AD10" s="511"/>
      <c r="AE10" s="515"/>
      <c r="AF10" s="300"/>
    </row>
    <row r="11" spans="1:32" s="514" customFormat="1" ht="19.5">
      <c r="A11" s="790" t="s">
        <v>7</v>
      </c>
      <c r="B11" s="791"/>
      <c r="C11" s="791"/>
      <c r="D11" s="791"/>
      <c r="E11" s="792"/>
      <c r="F11" s="793">
        <v>402701001</v>
      </c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5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802" t="s">
        <v>8</v>
      </c>
      <c r="B12" s="803"/>
      <c r="C12" s="803"/>
      <c r="D12" s="803"/>
      <c r="E12" s="804"/>
      <c r="F12" s="805">
        <v>29401000000</v>
      </c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7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3" s="514" customFormat="1" ht="18.75">
      <c r="A14" s="762" t="s">
        <v>9</v>
      </c>
      <c r="B14" s="808" t="s">
        <v>2555</v>
      </c>
      <c r="C14" s="759" t="s">
        <v>2556</v>
      </c>
      <c r="D14" s="811" t="s">
        <v>10</v>
      </c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2" t="s">
        <v>11</v>
      </c>
      <c r="AD14" s="812"/>
      <c r="AE14" s="759" t="s">
        <v>12</v>
      </c>
      <c r="AF14" s="759" t="s">
        <v>13</v>
      </c>
      <c r="AG14" s="660"/>
    </row>
    <row r="15" spans="1:33" s="514" customFormat="1" ht="60.75" customHeight="1">
      <c r="A15" s="762"/>
      <c r="B15" s="809"/>
      <c r="C15" s="759"/>
      <c r="D15" s="759" t="s">
        <v>15</v>
      </c>
      <c r="E15" s="759" t="s">
        <v>2557</v>
      </c>
      <c r="F15" s="813" t="s">
        <v>17</v>
      </c>
      <c r="G15" s="813"/>
      <c r="H15" s="759" t="s">
        <v>18</v>
      </c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12"/>
      <c r="Z15" s="759" t="s">
        <v>19</v>
      </c>
      <c r="AA15" s="759"/>
      <c r="AB15" s="12" t="s">
        <v>2558</v>
      </c>
      <c r="AC15" s="14" t="s">
        <v>21</v>
      </c>
      <c r="AD15" s="14" t="s">
        <v>22</v>
      </c>
      <c r="AE15" s="759"/>
      <c r="AF15" s="759"/>
      <c r="AG15" s="660"/>
    </row>
    <row r="16" spans="1:34" s="514" customFormat="1" ht="69.75" customHeight="1">
      <c r="A16" s="762"/>
      <c r="B16" s="810"/>
      <c r="C16" s="759"/>
      <c r="D16" s="759"/>
      <c r="E16" s="759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2559</v>
      </c>
      <c r="Y16" s="530" t="s">
        <v>2560</v>
      </c>
      <c r="Z16" s="12" t="s">
        <v>42</v>
      </c>
      <c r="AA16" s="12" t="s">
        <v>24</v>
      </c>
      <c r="AB16" s="16" t="s">
        <v>2561</v>
      </c>
      <c r="AC16" s="531" t="s">
        <v>44</v>
      </c>
      <c r="AD16" s="531" t="s">
        <v>45</v>
      </c>
      <c r="AE16" s="759"/>
      <c r="AF16" s="12" t="s">
        <v>46</v>
      </c>
      <c r="AG16" s="660"/>
      <c r="AH16" s="697"/>
    </row>
    <row r="17" spans="1:34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704">
        <v>8</v>
      </c>
      <c r="L17" s="535"/>
      <c r="M17" s="535"/>
      <c r="N17" s="535"/>
      <c r="O17" s="704">
        <v>9</v>
      </c>
      <c r="P17" s="535"/>
      <c r="Q17" s="535"/>
      <c r="R17" s="535"/>
      <c r="S17" s="704">
        <v>10</v>
      </c>
      <c r="T17" s="535"/>
      <c r="U17" s="535"/>
      <c r="V17" s="535"/>
      <c r="W17" s="704">
        <v>11</v>
      </c>
      <c r="X17" s="705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708">
        <v>20</v>
      </c>
      <c r="AG17" s="660"/>
      <c r="AH17" s="697"/>
    </row>
    <row r="18" spans="1:34" s="743" customFormat="1" ht="44.25" customHeight="1">
      <c r="A18" s="732" t="s">
        <v>1512</v>
      </c>
      <c r="B18" s="733"/>
      <c r="C18" s="732"/>
      <c r="D18" s="734" t="s">
        <v>1515</v>
      </c>
      <c r="E18" s="735"/>
      <c r="F18" s="735"/>
      <c r="G18" s="735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7"/>
      <c r="Y18" s="737"/>
      <c r="Z18" s="738"/>
      <c r="AA18" s="738"/>
      <c r="AB18" s="739"/>
      <c r="AC18" s="739"/>
      <c r="AD18" s="740"/>
      <c r="AE18" s="740"/>
      <c r="AF18" s="741"/>
      <c r="AG18" s="738"/>
      <c r="AH18" s="742"/>
    </row>
    <row r="19" spans="1:34" s="757" customFormat="1" ht="123.75" customHeight="1">
      <c r="A19" s="744" t="s">
        <v>2653</v>
      </c>
      <c r="B19" s="745" t="s">
        <v>2654</v>
      </c>
      <c r="C19" s="744" t="s">
        <v>2655</v>
      </c>
      <c r="D19" s="746" t="s">
        <v>2656</v>
      </c>
      <c r="E19" s="747" t="s">
        <v>1888</v>
      </c>
      <c r="F19" s="744" t="s">
        <v>1547</v>
      </c>
      <c r="G19" s="748" t="s">
        <v>2659</v>
      </c>
      <c r="H19" s="749">
        <v>0</v>
      </c>
      <c r="I19" s="749">
        <v>0</v>
      </c>
      <c r="J19" s="749">
        <v>0</v>
      </c>
      <c r="K19" s="814">
        <v>0</v>
      </c>
      <c r="L19" s="749">
        <v>0</v>
      </c>
      <c r="M19" s="749">
        <v>0</v>
      </c>
      <c r="N19" s="749">
        <v>0</v>
      </c>
      <c r="O19" s="814">
        <v>0</v>
      </c>
      <c r="P19" s="749">
        <v>0</v>
      </c>
      <c r="Q19" s="749">
        <v>0</v>
      </c>
      <c r="R19" s="749">
        <v>0</v>
      </c>
      <c r="S19" s="814">
        <v>0</v>
      </c>
      <c r="T19" s="749">
        <v>0</v>
      </c>
      <c r="U19" s="749">
        <v>0</v>
      </c>
      <c r="V19" s="749">
        <v>0</v>
      </c>
      <c r="W19" s="814">
        <v>0</v>
      </c>
      <c r="X19" s="815">
        <v>0</v>
      </c>
      <c r="Y19" s="816">
        <v>7</v>
      </c>
      <c r="Z19" s="750">
        <v>29401000000</v>
      </c>
      <c r="AA19" s="751" t="s">
        <v>2657</v>
      </c>
      <c r="AB19" s="752">
        <v>621.5</v>
      </c>
      <c r="AC19" s="753">
        <v>42522</v>
      </c>
      <c r="AD19" s="753">
        <v>42766</v>
      </c>
      <c r="AE19" s="754" t="s">
        <v>2500</v>
      </c>
      <c r="AF19" s="755" t="s">
        <v>1627</v>
      </c>
      <c r="AG19" s="754">
        <v>128</v>
      </c>
      <c r="AH19" s="756"/>
    </row>
    <row r="20" spans="1:256" s="584" customFormat="1" ht="60" customHeight="1">
      <c r="A20" s="292"/>
      <c r="B20" s="698"/>
      <c r="C20" s="699"/>
      <c r="D20" s="700"/>
      <c r="E20" s="701"/>
      <c r="F20" s="295"/>
      <c r="G20" s="295"/>
      <c r="H20" s="295"/>
      <c r="I20" s="295"/>
      <c r="J20" s="295"/>
      <c r="K20" s="730"/>
      <c r="L20" s="295"/>
      <c r="M20" s="295"/>
      <c r="N20" s="295"/>
      <c r="O20" s="730"/>
      <c r="P20" s="295"/>
      <c r="Q20" s="295"/>
      <c r="R20" s="295"/>
      <c r="S20" s="730"/>
      <c r="T20" s="295"/>
      <c r="U20" s="295"/>
      <c r="V20" s="295"/>
      <c r="W20" s="730"/>
      <c r="X20" s="702"/>
      <c r="Y20" s="731"/>
      <c r="Z20" s="295"/>
      <c r="AA20" s="295"/>
      <c r="AB20" s="706"/>
      <c r="AC20" s="703"/>
      <c r="AD20" s="703"/>
      <c r="AE20" s="701"/>
      <c r="AF20" s="295"/>
      <c r="AG20" s="707"/>
      <c r="AH20" s="698"/>
      <c r="AI20" s="699"/>
      <c r="AJ20" s="700"/>
      <c r="AK20" s="701"/>
      <c r="AL20" s="295"/>
      <c r="AM20" s="701"/>
      <c r="AN20" s="295"/>
      <c r="AO20" s="295"/>
      <c r="AP20" s="295"/>
      <c r="AQ20" s="548"/>
      <c r="AR20" s="295"/>
      <c r="AS20" s="295"/>
      <c r="AT20" s="295"/>
      <c r="AU20" s="548"/>
      <c r="AV20" s="295"/>
      <c r="AW20" s="295"/>
      <c r="AX20" s="295"/>
      <c r="AY20" s="548"/>
      <c r="AZ20" s="295"/>
      <c r="BA20" s="295"/>
      <c r="BB20" s="295"/>
      <c r="BC20" s="548"/>
      <c r="BD20" s="295"/>
      <c r="BE20" s="702"/>
      <c r="BF20" s="295"/>
      <c r="BG20" s="295"/>
      <c r="BH20" s="706"/>
      <c r="BI20" s="703"/>
      <c r="BJ20" s="703"/>
      <c r="BK20" s="701"/>
      <c r="BL20" s="295"/>
      <c r="BM20" s="707"/>
      <c r="BN20" s="698"/>
      <c r="BO20" s="699"/>
      <c r="BP20" s="700"/>
      <c r="BQ20" s="701"/>
      <c r="BR20" s="295"/>
      <c r="BS20" s="701"/>
      <c r="BT20" s="295"/>
      <c r="BU20" s="295"/>
      <c r="BV20" s="295"/>
      <c r="BW20" s="548"/>
      <c r="BX20" s="295"/>
      <c r="BY20" s="295"/>
      <c r="BZ20" s="295"/>
      <c r="CA20" s="548"/>
      <c r="CB20" s="295"/>
      <c r="CC20" s="295"/>
      <c r="CD20" s="295"/>
      <c r="CE20" s="548"/>
      <c r="CF20" s="295"/>
      <c r="CG20" s="295"/>
      <c r="CH20" s="295"/>
      <c r="CI20" s="548"/>
      <c r="CJ20" s="295"/>
      <c r="CK20" s="702"/>
      <c r="CL20" s="295"/>
      <c r="CM20" s="295"/>
      <c r="CN20" s="706"/>
      <c r="CO20" s="703"/>
      <c r="CP20" s="703"/>
      <c r="CQ20" s="701"/>
      <c r="CR20" s="295"/>
      <c r="CS20" s="707"/>
      <c r="CT20" s="698"/>
      <c r="CU20" s="699"/>
      <c r="CV20" s="700"/>
      <c r="CW20" s="701"/>
      <c r="CX20" s="295"/>
      <c r="CY20" s="701"/>
      <c r="CZ20" s="295"/>
      <c r="DA20" s="295"/>
      <c r="DB20" s="295"/>
      <c r="DC20" s="548"/>
      <c r="DD20" s="295"/>
      <c r="DE20" s="295"/>
      <c r="DF20" s="295"/>
      <c r="DG20" s="548"/>
      <c r="DH20" s="295"/>
      <c r="DI20" s="295"/>
      <c r="DJ20" s="295"/>
      <c r="DK20" s="548"/>
      <c r="DL20" s="295"/>
      <c r="DM20" s="295"/>
      <c r="DN20" s="295"/>
      <c r="DO20" s="548"/>
      <c r="DP20" s="295"/>
      <c r="DQ20" s="702"/>
      <c r="DR20" s="295"/>
      <c r="DS20" s="295"/>
      <c r="DT20" s="706"/>
      <c r="DU20" s="703"/>
      <c r="DV20" s="703"/>
      <c r="DW20" s="701"/>
      <c r="DX20" s="295"/>
      <c r="DY20" s="707"/>
      <c r="DZ20" s="698"/>
      <c r="EA20" s="699"/>
      <c r="EB20" s="700"/>
      <c r="EC20" s="701"/>
      <c r="ED20" s="295"/>
      <c r="EE20" s="701"/>
      <c r="EF20" s="295"/>
      <c r="EG20" s="295"/>
      <c r="EH20" s="295"/>
      <c r="EI20" s="548"/>
      <c r="EJ20" s="295"/>
      <c r="EK20" s="295"/>
      <c r="EL20" s="295"/>
      <c r="EM20" s="548"/>
      <c r="EN20" s="295"/>
      <c r="EO20" s="295"/>
      <c r="EP20" s="295"/>
      <c r="EQ20" s="548"/>
      <c r="ER20" s="295"/>
      <c r="ES20" s="295"/>
      <c r="ET20" s="295"/>
      <c r="EU20" s="548"/>
      <c r="EV20" s="295"/>
      <c r="EW20" s="702"/>
      <c r="EX20" s="295"/>
      <c r="EY20" s="295"/>
      <c r="EZ20" s="706"/>
      <c r="FA20" s="703"/>
      <c r="FB20" s="703"/>
      <c r="FC20" s="701"/>
      <c r="FD20" s="295"/>
      <c r="FE20" s="707"/>
      <c r="FF20" s="698"/>
      <c r="FG20" s="699"/>
      <c r="FH20" s="700"/>
      <c r="FI20" s="701"/>
      <c r="FJ20" s="295"/>
      <c r="FK20" s="701"/>
      <c r="FL20" s="295"/>
      <c r="FM20" s="295"/>
      <c r="FN20" s="295"/>
      <c r="FO20" s="548"/>
      <c r="FP20" s="295"/>
      <c r="FQ20" s="295"/>
      <c r="FR20" s="295"/>
      <c r="FS20" s="548"/>
      <c r="FT20" s="295"/>
      <c r="FU20" s="295"/>
      <c r="FV20" s="295"/>
      <c r="FW20" s="548"/>
      <c r="FX20" s="295"/>
      <c r="FY20" s="295"/>
      <c r="FZ20" s="295"/>
      <c r="GA20" s="548"/>
      <c r="GB20" s="295"/>
      <c r="GC20" s="702"/>
      <c r="GD20" s="295"/>
      <c r="GE20" s="295"/>
      <c r="GF20" s="706"/>
      <c r="GG20" s="703"/>
      <c r="GH20" s="703"/>
      <c r="GI20" s="701"/>
      <c r="GJ20" s="295"/>
      <c r="GK20" s="707"/>
      <c r="GL20" s="698"/>
      <c r="GM20" s="699"/>
      <c r="GN20" s="700"/>
      <c r="GO20" s="701"/>
      <c r="GP20" s="295"/>
      <c r="GQ20" s="701"/>
      <c r="GR20" s="295"/>
      <c r="GS20" s="295"/>
      <c r="GT20" s="295"/>
      <c r="GU20" s="548"/>
      <c r="GV20" s="295"/>
      <c r="GW20" s="295"/>
      <c r="GX20" s="295"/>
      <c r="GY20" s="548"/>
      <c r="GZ20" s="295"/>
      <c r="HA20" s="295"/>
      <c r="HB20" s="295"/>
      <c r="HC20" s="548"/>
      <c r="HD20" s="295"/>
      <c r="HE20" s="295"/>
      <c r="HF20" s="295"/>
      <c r="HG20" s="548"/>
      <c r="HH20" s="295"/>
      <c r="HI20" s="702"/>
      <c r="HJ20" s="295"/>
      <c r="HK20" s="295"/>
      <c r="HL20" s="706"/>
      <c r="HM20" s="703"/>
      <c r="HN20" s="703"/>
      <c r="HO20" s="701"/>
      <c r="HP20" s="295"/>
      <c r="HQ20" s="707"/>
      <c r="HR20" s="698"/>
      <c r="HS20" s="699"/>
      <c r="HT20" s="700"/>
      <c r="HU20" s="701"/>
      <c r="HV20" s="295"/>
      <c r="HW20" s="701"/>
      <c r="HX20" s="295"/>
      <c r="HY20" s="295"/>
      <c r="HZ20" s="295"/>
      <c r="IA20" s="548"/>
      <c r="IB20" s="295"/>
      <c r="IC20" s="295"/>
      <c r="ID20" s="295"/>
      <c r="IE20" s="548"/>
      <c r="IF20" s="295"/>
      <c r="IG20" s="295"/>
      <c r="IH20" s="295"/>
      <c r="II20" s="548"/>
      <c r="IJ20" s="295"/>
      <c r="IK20" s="295"/>
      <c r="IL20" s="295"/>
      <c r="IM20" s="548"/>
      <c r="IN20" s="295"/>
      <c r="IO20" s="702"/>
      <c r="IP20" s="295"/>
      <c r="IQ20" s="295"/>
      <c r="IR20" s="706"/>
      <c r="IS20" s="703"/>
      <c r="IT20" s="703"/>
      <c r="IU20" s="701"/>
      <c r="IV20" s="295"/>
    </row>
    <row r="21" spans="1:33" s="716" customFormat="1" ht="43.5" customHeight="1">
      <c r="A21" s="292"/>
      <c r="B21" s="698"/>
      <c r="C21" s="699"/>
      <c r="D21" s="700"/>
      <c r="E21" s="701"/>
      <c r="F21" s="295"/>
      <c r="G21" s="295"/>
      <c r="H21" s="295"/>
      <c r="I21" s="295"/>
      <c r="J21" s="295"/>
      <c r="K21" s="730"/>
      <c r="L21" s="295"/>
      <c r="M21" s="295"/>
      <c r="N21" s="295"/>
      <c r="O21" s="730"/>
      <c r="P21" s="295"/>
      <c r="Q21" s="295"/>
      <c r="R21" s="295"/>
      <c r="S21" s="730"/>
      <c r="T21" s="295"/>
      <c r="U21" s="295"/>
      <c r="V21" s="295"/>
      <c r="W21" s="730"/>
      <c r="X21" s="702"/>
      <c r="Y21" s="731"/>
      <c r="Z21" s="295"/>
      <c r="AA21" s="295"/>
      <c r="AB21" s="706"/>
      <c r="AC21" s="703"/>
      <c r="AD21" s="703"/>
      <c r="AE21" s="701"/>
      <c r="AF21" s="295"/>
      <c r="AG21" s="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2016-05-30T13:36:28Z</dcterms:modified>
  <cp:category/>
  <cp:version/>
  <cp:contentType/>
  <cp:contentStatus/>
</cp:coreProperties>
</file>