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264" firstSheet="1" activeTab="4"/>
  </bookViews>
  <sheets>
    <sheet name="смета 1" sheetId="1" r:id="rId1"/>
    <sheet name="смета 2" sheetId="2" r:id="rId2"/>
    <sheet name="смета 3" sheetId="3" r:id="rId3"/>
    <sheet name="смета 4" sheetId="4" r:id="rId4"/>
    <sheet name="сводная" sheetId="5" r:id="rId5"/>
  </sheets>
  <definedNames/>
  <calcPr fullCalcOnLoad="1"/>
</workbook>
</file>

<file path=xl/sharedStrings.xml><?xml version="1.0" encoding="utf-8"?>
<sst xmlns="http://schemas.openxmlformats.org/spreadsheetml/2006/main" count="363" uniqueCount="248">
  <si>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</si>
  <si>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</si>
  <si>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</si>
  <si>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</si>
  <si>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тыс. руб.</t>
  </si>
  <si>
    <t>Городской водопровод, сооружаемый открытым способом диаметром до 315 мм, протяженностью от 100 до 1000 м</t>
  </si>
  <si>
    <t>Насосная станция II-го подъема, подкачки или систем оборотного водоснабжения производительностью свыше 0,1 до 1 тыс.м3/ч (низковольтные двигатели)</t>
  </si>
  <si>
    <t>Резервуары для воды емкостью до 1 тыс.м3</t>
  </si>
  <si>
    <t>Сооружения очистки воды для хозпитьевых целей производительностью до 1.6 тыс.м3/сут</t>
  </si>
  <si>
    <t>Сооружения очистки промывной воды производительностью 160 м3/сут по промывной воде - применительно</t>
  </si>
  <si>
    <t>Итого по смете:</t>
  </si>
  <si>
    <t>НДС</t>
  </si>
  <si>
    <t>18% от п. 6</t>
  </si>
  <si>
    <t>Всего по смете:</t>
  </si>
  <si>
    <t>Всего по смете (тыс. руб.):</t>
  </si>
  <si>
    <t>Раздел</t>
  </si>
  <si>
    <t>Полевые работы</t>
  </si>
  <si>
    <t>Плановая и высотная привязка при расстоянии между точками (геологическими выработками), м: до 50. Категория сложности II</t>
  </si>
  <si>
    <t xml:space="preserve">Определение координат плановой опорной сети
</t>
  </si>
  <si>
    <t>Определение координат высотной опорной сети</t>
  </si>
  <si>
    <t>Масштаб съемки 1:500. Высота сечения рельефа 0,25 м. Категория сложности II. Вид территории: застроенная</t>
  </si>
  <si>
    <t>Изыскания подземных инженерных сетей (водоснабжение, теплофикация, канализация и др.) на застроенных территориях.Категория сложности II</t>
  </si>
  <si>
    <t>Подземные кабельные линии: эелектропередачи 0,4-20 кВ и связи. Категория сложности II</t>
  </si>
  <si>
    <t>Итого по разделу:</t>
  </si>
  <si>
    <t>Расходы по внешнему транспорту: Расстояние проезда и перевозки св 100 до 300 км при продолжительности полевых работ, а также выполняемых в экспедиционных условиях камеральных работ, до 1 мес</t>
  </si>
  <si>
    <t>СБЦ на инж.из. для стр-ва "Инженерно-геодезические изыскания" (ОУ п. 10 Таблица 5)</t>
  </si>
  <si>
    <t>19.6% от п. 7</t>
  </si>
  <si>
    <t>Расходы по организации и ликвидации работ</t>
  </si>
  <si>
    <t>СБЦ на инж.из. для стр-ва "Инженерно-геодезические изыскания" (ОУ п. 13)</t>
  </si>
  <si>
    <t>6.0% от п. 7</t>
  </si>
  <si>
    <t>Расходы по внутреннему транспорту</t>
  </si>
  <si>
    <t>СБЦ на инж.из. для стр-ва "Инженерно-геодезические изыскания" (ОУ п. 9 Таблица 4)</t>
  </si>
  <si>
    <t>18.75% от п. 7</t>
  </si>
  <si>
    <t>Всего по разделу:</t>
  </si>
  <si>
    <t>Камеральные работы</t>
  </si>
  <si>
    <t>Плановая опорная сеть. Класс точности: 2 разряд. Категория сложности I</t>
  </si>
  <si>
    <t>Высотная опорная сеть. Класс точности: IV классКатегория сложности I</t>
  </si>
  <si>
    <t>Выдача во временное пользование материалов топографических съемок</t>
  </si>
  <si>
    <t>Выдача координат пунктов геодезической сети, сети сгущения (съемочной сети)</t>
  </si>
  <si>
    <t>Составление технического отчета (пояснительной записки) по геодезическим работам при стоимости полевых и камеральных работ, определенная по ценам глав 4-8, до 100 тыс. руб.</t>
  </si>
  <si>
    <t>СБЦ на инж.из. для стр-ва "Инженерно-геодезические изыскания" (табл. 79 п.1)</t>
  </si>
  <si>
    <t>10.0% от п. 19,11</t>
  </si>
  <si>
    <t>Составление программы (предписания) по геодезическим работам при стоимости полевых и камеральных работ, определенная по ценам глав 4-8, до 100 тыс. руб.</t>
  </si>
  <si>
    <t>СБЦ на инж.из. для стр-ва "Инженерно-геодезические изыскания" (табл. 78 п.1)</t>
  </si>
  <si>
    <t>4.3% от п. 11,19</t>
  </si>
  <si>
    <t>18% от п. 23</t>
  </si>
  <si>
    <t>Смета №4</t>
  </si>
  <si>
    <t>Наблюдения при передвижении по маршруту при составлении карты: инженерно-геологической, гидрогеологической, почвенной, инженерно-экологической в масштабе: 1:2000-1:1000. Категория проходимости: удовлетворительная</t>
  </si>
  <si>
    <t>Описание точек наблюдений при составлении инженерно-экологических карт . Категория сложности II</t>
  </si>
  <si>
    <t>Отбор точечных проб для анализа на загрязненность по химическим показателям:почво-грунтов (методами конверта, по диагонали и т.п.)</t>
  </si>
  <si>
    <t>Радиационное обследование участка площадью, га:св. 0,5 до 1,0</t>
  </si>
  <si>
    <t>Расходы по внешнему транспорту</t>
  </si>
  <si>
    <t>СБЦ на инженерно-геологические и инженерно-экологические изыскания для строительства(ОУ табл.5)</t>
  </si>
  <si>
    <t>19.6% от п. 5</t>
  </si>
  <si>
    <t>СБЦ на инженерно-геологические и инженерно-экологические изыскания для строительства(ОУ п. 13)</t>
  </si>
  <si>
    <t>6.0% от п. 5</t>
  </si>
  <si>
    <t>СБЦ на инженерно-геологические и инженерно-экологические изыскания для строительства (ОУ п. 9 Таблица 4)</t>
  </si>
  <si>
    <t>18.75% от п. 5</t>
  </si>
  <si>
    <t>Лабораторные работы</t>
  </si>
  <si>
    <t>Определения химического состава грунтов (почв). Общее содержание органического углерода весовым методом мокрого сжигания</t>
  </si>
  <si>
    <t xml:space="preserve">Стандартный (типовой) анализ воды. </t>
  </si>
  <si>
    <t>Определения химического состава грунтов (почв). Определение солей тяжелых металлов без пробоподготовки методом атомной абсорбции (6 металл)</t>
  </si>
  <si>
    <t>Определения химического состава грунтов (почв). Пробоподготовка для выполнения физико-химических исследований солей тяжелых металлов</t>
  </si>
  <si>
    <t>Определения химического состава грунтов (почв). Марганец, кобальт, медь и цинк подвижные в одной вытяжке</t>
  </si>
  <si>
    <t>Определения химического состава грунтов (почв). Определение нефтяных углеводородов хроматографическим методом</t>
  </si>
  <si>
    <t>Определения химического состава грунтов (почв). Определение пестицидов хроматографическим методом</t>
  </si>
  <si>
    <t>Определения химического состава грунтов (почв). Водородный показатель рН водной или солевой вытяжки электрометрическим методом</t>
  </si>
  <si>
    <t>Определения химического состава грунтов (почв). Общий (валовой) азот по Къелдалю</t>
  </si>
  <si>
    <t>Радиологическое определение в почве (радий, калий-40, торий, цезий)</t>
  </si>
  <si>
    <t>Расценки ЦГСЭН</t>
  </si>
  <si>
    <t>4*3,5</t>
  </si>
  <si>
    <t>Камеральная обработка химических и бактериологических анализов на загрязненность почв-грунтов, воды, льда, снега и донных отложений при инженерно-экологических изысканиях</t>
  </si>
  <si>
    <t>СБЦ на инженерно-геологические и инженерно-экологические изыскания для строительства (табл. 86 п.6)</t>
  </si>
  <si>
    <t>20.0% от п. 20</t>
  </si>
  <si>
    <t>Составление программы производства работ</t>
  </si>
  <si>
    <t>Составление технического отчета (заключения) о результатах выполненных работ</t>
  </si>
  <si>
    <t>СБЦ на инженерно-геологические и инженерно-экологические изыскания для строительства (табл. 87 п.1)</t>
  </si>
  <si>
    <t>21.0% от п. 21,27</t>
  </si>
  <si>
    <t>18% от п. 30</t>
  </si>
  <si>
    <t>Инженерно-геологическая, гидрогеологическая рекогносцировка при проходимости: хорошей. Категория сложности II</t>
  </si>
  <si>
    <t>Бурение скважины диаметром до 127 ммКатегория породы II</t>
  </si>
  <si>
    <t>Гидрогеологические наблюдения при бурении скважины глубиной, м: св. 5 до 10. Диаметр скважины, мм: св. 89 до 127</t>
  </si>
  <si>
    <t>Отбор монолитов с глубины, м: до 10. Из буровых скважин (связные грунты)</t>
  </si>
  <si>
    <t>СБЦ на инженерно-геологические и инженерно-экологические изыскания для строительства (ОУ п. 10 Таблица 5)</t>
  </si>
  <si>
    <t xml:space="preserve">Комплексные исследования физико-механических свойств глинистых грунтов. Консистенция при нарушенной структуре. </t>
  </si>
  <si>
    <t xml:space="preserve">Комплексные исследования физико-механических свойств глинистых грунтов. Консистенция при ненарушенной структуре. </t>
  </si>
  <si>
    <t xml:space="preserve">Углекислота агрессивная. </t>
  </si>
  <si>
    <t>Коррозионная активность грунтов по отношению к стали</t>
  </si>
  <si>
    <t>Коррозионная активность грунтов и грунтовых вод по отношению к бетону</t>
  </si>
  <si>
    <t>Коррозионная активность грунтов по отношению к свинцовой и алюминиевой оболочке кабеля</t>
  </si>
  <si>
    <t>Камеральная обработка материалов буровых и горнопроходческих работ с гидрогеологическими наблюдениями. I категория сложности инженерно-геологических условий</t>
  </si>
  <si>
    <t xml:space="preserve">Составление технического отчета (заключения) о результатах выполненных работ </t>
  </si>
  <si>
    <t>21.0% от п. 29</t>
  </si>
  <si>
    <t>18% от п. 32</t>
  </si>
  <si>
    <t>№</t>
  </si>
  <si>
    <t>Виды</t>
  </si>
  <si>
    <t>Обосно-</t>
  </si>
  <si>
    <t>Стоимость работ, тыс. рубл.</t>
  </si>
  <si>
    <t>работ</t>
  </si>
  <si>
    <t>вание</t>
  </si>
  <si>
    <t xml:space="preserve">  Изыскания</t>
  </si>
  <si>
    <t>Проектная документация</t>
  </si>
  <si>
    <t>Рабочая документация</t>
  </si>
  <si>
    <t>Всего</t>
  </si>
  <si>
    <t>Инженерно-геодезические изыскания</t>
  </si>
  <si>
    <t>Смета №2</t>
  </si>
  <si>
    <t>Проект, Рабочая документация</t>
  </si>
  <si>
    <t>Смета №3</t>
  </si>
  <si>
    <t>Итого</t>
  </si>
  <si>
    <t>Стоимость работ с НДС</t>
  </si>
  <si>
    <t>Составил:</t>
  </si>
  <si>
    <t>___________________</t>
  </si>
  <si>
    <t>Инженерно-экологические изыскания</t>
  </si>
  <si>
    <t>п</t>
  </si>
  <si>
    <t>Смета № 1</t>
  </si>
  <si>
    <t>Инженерно-геологические изыскания</t>
  </si>
  <si>
    <t>НДС 18%</t>
  </si>
  <si>
    <t>Коммунальные инженерные сети и сооружения, 2012 г. Раздел 3.  Таблица 4. Городской водопровод п.1
A=12.00 тыс.руб; B=0.136 тыс.руб;
Осн. показ. Х=100(м) 
Количество = 1
Коэфф.перехода в тек.цены:
Ктек = 3.64 (инд 4кв.2013г.к 01.01.2001 на пр.раб.)
Стадия: Без стадии 
Коэффициенты:
K1 = 1.04 (В случае выполнения работ по оценке воздействия объекта капитального строительства на окружающую среду (ОВОС) в составе проектной документации по поручению заказчика их стоимость определяется в размере 4 % от общей стоимости проектирования (Основные положения, п.1.14)) (Ценообразующий)
K2 = 1.2 (При проектировании сетей водоснабжения, проходящих по территории с коэффициентом застройки от 0.3 до 0.5, применяется коэффициент, учитывающий усложняющие факторы (максимальный) (Глава 2.3, п.2.3.3)) (Усложняющий)</t>
  </si>
  <si>
    <t>(A + B * Хзад) * Количество * Ктек * K1 * (1 + дроб.ч. K2)
(12.00 тыс.руб + 0.136 тыс.руб * 100) * 1 * 3.64 * 1.04 * (1 + 0.2) * 100%</t>
  </si>
  <si>
    <t>Объекты  водоснабжения и канализации изд. 2008 г. Таблица 5 Насосная станция II-го подъема, подкачки или систем оборотного водоснабжения п.3
A=169.42 тыс. руб.; B=333.52 тыс. руб.;
Осн. показ. Х=0.15(1 тыс.м3/ч) 
Количество = 1
Коэфф.перехода в тек.цены:
Ктек = 3.64 (инд 4кв.2013г.к 01.01.2001 на пр.раб.)
Стадия: Без стадии 
Коэффициенты:
K1 = 1.09 (Коэффициент к базовой цене при применении в проектной и рабочей документации микропроцессорных контроллеров или других новых средств автоматизации (Прим к табл. 5 п.2)) (Ценообразующий)
K2 = 1.08 (При применении в проектной и рабочей документации регулируемого электропривода (Прим. к табл. 5 п.3)) (Ценообразующий)</t>
  </si>
  <si>
    <t>(A + B * Хзад) * Количество * Ктек * K1 * K2
(169.42 тыс. руб. + 333.52 тыс. руб. * 0.15) * 1 * 3.64 * 1.09 * 1.08 * 100%</t>
  </si>
  <si>
    <t xml:space="preserve">Объекты  водоснабжения и канализации изд. 2008 г. Таблица 5 Насосная станция II-го подъема, подкачки или систем оборотного водоснабжения п 10
A=20.72 тыс. руб.; B=75.36 тыс. руб.;
Хмин=1; Осн. показ. Х=0,3(1 тыс.м3/ч) 
Количество = 2
Коэфф.перехода в тек.цены:
Ктек = 3.64 (инд 4кв.2013г.к 01.01.2001 на пр.раб.)
Стадия: Без стадии </t>
  </si>
  <si>
    <t>(A + B * (0.4 * Хмин + 0.6 * Хзад)) * Количество * Ктек
(20.72 тыс. руб. + 75.36 тыс. руб. * (0.4 * 1 + 0.6 * 0,3))* 2 * 3.64 * 100%</t>
  </si>
  <si>
    <t>СБЦ Объекты  водоснабжения и канализации изд. 2008 г. Таблица 4 Водопроводные очистные сооружения п.13
A=253.83 тыс.руб; B=128.7 тыс.руб;
Хмин=1.6; Осн. показ. Х=0,6(1тыс.м3/сут) 
Количество = 1
Коэфф.перехода в тек.цены:
Ктек = 3.64 (инд 4кв.2013г.к 01.01.2001 на пр.раб.)
Стадия: Без стадии 
Коэффициенты:
K1 = 1.4 (При источнике водоснабжения, не соответствующему СанПиНу 2.1.4.1074-01 более 2-х показателей, к ценам следует применять коэффициент (Прим. к табл.4 п.7)) (Ценообразующий)
K2 = 0.85 (К'пон) (Ценообразующий)</t>
  </si>
  <si>
    <t>(A + B * (0.4 * Хмин + 0.6 * ( Хмин/2 ))) * Количество * Ктек * K1 * K2
(253.83 тыс.руб + 128.7 тыс.руб * (0.4 * 1.6 + 0.6 * ( 1.6/2 )))* 1 * 3.64 * 1.4 * 0.85 * 100%</t>
  </si>
  <si>
    <t>СБЦ Объекты  водоснабжения и канализации изд. 2008 г. Таблица 4 Водопроводные очистные сооружения п.65
A=62.68 тыс.руб; 
Количество = 1 (объект)
Коэфф.перехода в тек.цены:
Ктек = 3.64 (инд 4кв.2013г.к 01.01.2001 на пр.раб.)
Стадия: Без стадии 
Коэффициенты:
K1 = 1.4 (При источнике водоснабжения, не соответствующему СанПиНу 2.1.4.1074-01 более 2-х показателей, к ценам следует применять коэффициент (Прим. к табл.4 п.7)) (Ценообразующий)</t>
  </si>
  <si>
    <t>A * Количество * Ктек * K1
62.68 тыс.руб * 1 * 3.64 * 1.4 * 100%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</si>
  <si>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
инженерно-геологических, инженерно-гидрогеологических и инженерно-экологических карт масштабов 1:50000-1:500 Таблица 010. Наблюдения при передвижении по маршруту при составлении карты: инженерно-геологической, гидрогеологической, почвенной, инженерно-экологической п.4
A=0.0203 тыс.руб; 
Количество = 0,5( 1 км маршрута )
Коэфф.перехода в тек.цены:
Ктек = 41.93 (инд 4кв.2013г.к 01.01.1991 на изыск.раб.)</t>
  </si>
  <si>
    <t>A * Количество * Ктек
0.0203 тыс.руб * 0,5 * 41.93 * 100%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</si>
  <si>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
инженерно-геологических, инженерно-гидрогеологических и инженерно-экологических карт масштабов 1:50000-1:500 Таблица 011. Описание точек наблюдений при составлении инженерно-геологических (гидрогеологических) и инженерно-экологических карт п.2
A=0.0117 тыс.руб; 
Количество = 5( 1 точка )
Коэфф.перехода в тек.цены:
Ктек = 41.93 (инд 4кв.2013г.к 01.01.1991 на изыск.раб.)
Коэффициенты:
K1 = 1.3 (При выполнении маршрутных наблюдений для составления других карт к ценам применяются коэффициенты: гидрогеологическая карта для целей водоснабжения с установлением границ зон санитарной охраны (Часть I, Глава 2, примечание 1 к табл.11)) (Ценообразующий)
K2 = 1.15 (При составлении инженерно-экологических карт на застроенную территорию (города, промышленные объекты и др.), участки свалок, насыпных грунтов и т.п. к ценам применяется коэффициент (Часть I, Глава 2, примечание 3 к табл.11)) (Ценообразующий)</t>
  </si>
  <si>
    <t>A * Количество * Ктек * K1 * K2
0.0117 тыс.руб * 5 * 41.93 * 1.3 * 1.15 * 100%</t>
  </si>
  <si>
    <t>Инженерно-геологические и инженерно-экологические изыскания для строительства. 1999 г. Глава 16. Отбор проб Таблица 060. Цены на отбор проб воды, льда, снега, донных отложений, почво-грунтов, воздуха почвенного (грунтового) и приземной атмосферы для анализов на загрязненность по химическим и бактериологическим (микробиологическим и гидробиологическим) показателям. п.7
A=0.0069 тыс.руб; 
Количество = 5( 1 проба )
Коэфф.перехода в тек.цены:
Ктек = 41.93 (инд 4кв.2013г.к 01.01.1991 на изыск.раб.)</t>
  </si>
  <si>
    <t>A * Количество * Ктек
0.0069 тыс.руб * 5 * 41.93 * 100%</t>
  </si>
  <si>
    <t>Инженерно-геологические и инженерно-экологические. 1999 г. Глава 24. Радиометрические работы Таблица 092. Цены на радиационное обследование участка. п.2
A=0.06 тыс.руб; 
Количество = 10( 0,1 га )
Коэфф.перехода в тек.цены:
Ктек = 41.93 (инд 4кв.2013г.к 01.01.1991 на изыск.раб.)</t>
  </si>
  <si>
    <t>A * Количество * Ктек
0.06 тыс.руб * 10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</si>
  <si>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п.1
A=0.0103 тыс.руб; 
Количество = 5(1 образец)
Коэфф.перехода в тек.цены:
Ктек = 41.93 (инд 4кв.2013г.к 01.01.1991 на изыск.раб.)</t>
  </si>
  <si>
    <t>A * Количество * Ктек
0.0103 тыс.руб * 5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</si>
  <si>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073. Цены на комплексные исследования химического состава воды. п.2
A=0.0673 тыс.руб; 
Количество = 3(1 проба)
Коэфф.перехода в тек.цены:
Ктек = 41.93 (инд 4кв.2013г.к 01.01.1991 на изыск.раб.)</t>
  </si>
  <si>
    <t>A * Количество * Ктек
0.0673 тыс.руб * 3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</si>
  <si>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п.57
A=0.0078 тыс.руб; 
Количество = 18(1 образец)
Коэфф.перехода в тек.цены:
Ктек = 41.93 (инд 4кв.2013г.к 01.01.1991 на изыск.раб.)</t>
  </si>
  <si>
    <t>A * Количество * Ктек
0.0078 тыс.руб * 18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</si>
  <si>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п.85
A=0.0523 тыс.руб; 
Количество = 18(1 образец)
Коэфф.перехода в тек.цены:
Ктек = 41.93 (инд 4кв.2013г.к 01.01.1991 на изыск.раб.)</t>
  </si>
  <si>
    <t>A * Количество * Ктек
0.0523 тыс.руб * 18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</si>
  <si>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п.52
A=0.0625 тыс.руб; 
Количество = 3(1 образец)
Коэфф.перехода в тек.цены:
Ктек = 41.93 (инд 4кв.2013г.к 01.01.1991 на изыск.раб.)</t>
  </si>
  <si>
    <t>A * Количество * Ктек
0.0625 тыс.руб * 3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</si>
  <si>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п.63
A=0.0197 тыс.руб; 
Количество = 3(1 образец)
Коэфф.перехода в тек.цены:
Ктек = 41.93 (инд 4кв.2013г.к 01.01.1991 на изыск.раб.)</t>
  </si>
  <si>
    <t>A * Количество * Ктек
0.0197 тыс.руб * 3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</si>
  <si>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п.64
A=0.086 тыс.руб; 
Количество = 3(1 образец)
Коэфф.перехода в тек.цены:
Ктек = 41.93 (инд 4кв.2013г.к 01.01.1991 на изыск.раб.)</t>
  </si>
  <si>
    <t>A * Количество * Ктек
0.086 тыс.руб * 3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</si>
  <si>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п.14
A=0.002 тыс.руб; 
Количество = 3(1 образец)
Коэфф.перехода в тек.цены:
Ктек = 41.93 (инд 4кв.2013г.к 01.01.1991 на изыск.раб.)</t>
  </si>
  <si>
    <t>A * Количество * Ктек
0.002 тыс.руб * 3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</si>
  <si>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070. Цены на единичные определения химического состава грунтов (почв). п.15
A=0.0122 тыс.руб; 
Количество = 3(1 образец)
Коэфф.перехода в тек.цены:
Ктек = 41.93 (инд 4кв.2013г.к 01.01.1991 на изыск.раб.)</t>
  </si>
  <si>
    <t>A * Количество * Ктек
0.0122 тыс.руб * 3 * 41.93 * 100%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</si>
  <si>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
инженерно-геологических, инженерно-гидрогеологических и инженерно-экологических карт масштабов 1:50000-1:500 Таблица 010. Наблюдения при передвижении по маршруту при составлении карты: инженерно-геологической, гидрогеологической, почвенной, инженерно-экологической п.4
A=0.0021 тыс.руб; 
Количество = 0,5( 1 км маршрута )
Коэфф.перехода в тек.цены:
Ктек = 41.93 (инд 4кв.2013г.к 01.01.1991 на изыск.раб.)</t>
  </si>
  <si>
    <t>A * Количество * Ктек
0.0021 тыс.руб * 0,5 * 41.93 * 100%</t>
  </si>
  <si>
    <t>Инженерно-геологические и инженерно-экологические изыскания для строительства. 1999 г. Глава 2. Маршрутные наблюдения, выполняемые при составлении 
инженерно-геологических, инженерно-гидрогеологических и инженерно-экологических карт масштабов 1:50000-1:500 Таблица 011. Описание точек наблюдений при составлении инженерно-геологических (гидрогеологических) и инженерно-экологических карт п.2
A=0.0075 тыс.руб; 
Количество = 5( 1 точка )
Коэфф.перехода в тек.цены:
Ктек = 41.93 (инд 4кв.2013г.к 01.01.1991 на изыск.раб.)
Коэффициенты:
K1 = 1.3 (При выполнении маршрутных наблюдений для составления других карт к ценам применяются коэффициенты: гидрогеологическая карта для целей водоснабжения с установлением границ зон санитарной охраны (Часть I, Глава 2, примечание 1 к табл.11)) (Ценообразующий)
K2 = 1.15 (При составлении инженерно-экологических карт на застроенную территорию (города, промышленные объекты и др.), участки свалок, насыпных грунтов и т.п. к ценам применяется коэффициент (Часть I, Глава 2, примечание 3 к табл.11)) (Ценообразующий)</t>
  </si>
  <si>
    <t>A * Количество * Ктек * K1 * K2
0.0075 тыс.руб * 5 * 41.93 * 1.3 * 1.15 * 100%</t>
  </si>
  <si>
    <t>Инженерно-геологические и инженерно-экологические. 1999 г. Глава 24. Радиометрические работы Таблица 092. Цены на радиационное обследование участка. п.2
A=0.0178 тыс.руб; 
Количество = 10( 0,1 га )
Коэфф.перехода в тек.цены:
Ктек = 41.93 (инд 4кв.2013г.к 01.01.1991 на изыск.раб.)</t>
  </si>
  <si>
    <t>A * Количество * Ктек
0.0178 тыс.руб * 10 * 41.93 * 100%</t>
  </si>
  <si>
    <t>Инженерно-геологические и инженерно-экологические. 1999 г. Глава 20. Предполевые камеральные работы Таблица 081. Цены на составление программы производства работ. п.2
A=0.5 тыс.руб; 
Количество = 1( 1 программа )
Коэфф.перехода в тек.цены:
Ктек = 41.93 (инд 4кв.2013г.к 01.01.1991 на изыск.раб.)</t>
  </si>
  <si>
    <t>A * Количество * Ктек
0.5 тыс.руб * 1 * 41.93 * 100%</t>
  </si>
  <si>
    <t>232.494 (Двести тридцать две тысячи четыреста девяносто четыре рубля , 00 копеек)</t>
  </si>
  <si>
    <t>4211.36476 (Четыре миллиона двести одиннадцать тысяч триста шестьдесят четыре рубля семьдесят шесть копеек)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</si>
  <si>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009. Рекогносцировочное обследование п.1
A=0.0233 тыс.руб; 
Количество = 0,5( 1 км маршрута )
Коэфф.перехода в тек.цены:
Ктек = 41.93 (инд 4кв.2013г.к 01.01.1991 на изыск.раб.)</t>
  </si>
  <si>
    <t>A * Количество * Ктек
0.0233 тыс.руб * 0,5 * 41.93 * 100%</t>
  </si>
  <si>
    <t>Инженерно-геологические и инженерно-экологические изыскания для строительства. 1999 г. Глава 5. Механическое ударно-канатное бурение Таблица 019. Бурение скважин механическим ударно-канатным способом. п.1
A=0.0184 тыс.руб; 
Количество = 25( 1 м )
Коэфф.перехода в тек.цены:
Ктек = 41.93 (инд 4кв.2013г.к 01.01.1991 на изыск.раб.)</t>
  </si>
  <si>
    <t>A * Количество * Ктек
0.0184 тыс.руб * 25 * 41.93 * 100%</t>
  </si>
  <si>
    <t>Инженерно-геологические и инженерно-экологические изыскания для строительства. 1999 г. Глава 3. Ручное бурение и бурение переносными буровыми установками Таблица 015. Гидрогеологические наблюдения и крепление скважины обсадными трубами п.2
A=0.0015 тыс.руб; 
Количество = 25( 1 м )
Коэфф.перехода в тек.цены:
Ктек = 41.93 (инд 4кв.2013г.к 01.01.1991 на изыск.раб.)</t>
  </si>
  <si>
    <t>A * Количество * Ктек
0.0015 тыс.руб * 25 * 41.93 * 100%</t>
  </si>
  <si>
    <t>Инженерно-геологические и инженерно-экологические изыскания для строительства. 1999 г. Глава 16. Отбор проб Таблица 057. Цены на отбор монолитов связных и несвязных грунтов для лабораторных исследований из буровых скважин, горных выработок и котлованов. п.1
A=0.0229 тыс.руб; 
Количество = 25( 1 монолит )
Коэфф.перехода в тек.цены:
Ктек = 41.93 (инд 4кв.2013г.к 01.01.1991 на изыск.раб.)</t>
  </si>
  <si>
    <t>A * Количество * Ктек
0.0229 тыс.руб * 25 * 41.93 * 100%</t>
  </si>
  <si>
    <t>Инженерно-геологические и инженерно-экологические изыскания для строительства. 1999 г. Глава 17. Единичные определения и комплексные исследования (испытания) физико-механических свойств грунтов (пород) Таблица 063. Цены на комплексные исследования физико-механических свойств глинистых грунтов. п.3
A=0.0182 тыс.руб; 
Количество = 10(1 образец)
Коэфф.перехода в тек.цены:
Ктек = 41.93 (инд 4кв.2013г.к 01.01.1991 на изыск.раб.)</t>
  </si>
  <si>
    <t>A * Количество * Ктек
0.0182 тыс.руб * 10 * 41.93 * 100%</t>
  </si>
  <si>
    <t>Инженерно-геологические и инженерно-экологические изыскания для строительства. 1999 г. Глава 17. Единичные определения и комплексные исследования (испытания) физико-механических свойств грунтов (пород) Таблица 063. Цены на комплексные исследования физико-механических свойств глинистых грунтов. п.4
A=0.0202 тыс.руб; 
Количество = 15(1 образец)
Коэфф.перехода в тек.цены:
Ктек = 41.93 (инд 4кв.2013г.к 01.01.1991 на изыск.раб.)</t>
  </si>
  <si>
    <t>A * Количество * Ктек
0.0202 тыс.руб * 15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</si>
  <si>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073. Цены на комплексные исследования химического состава воды. п.2
A=0.0673 тыс.руб; 
Количество = 4(1 проба)
Коэфф.перехода в тек.цены:
Ктек = 41.93 (инд 4кв.2013г.к 01.01.1991 на изыск.раб.)</t>
  </si>
  <si>
    <t>A * Количество * Ктек
0.0673 тыс.руб * 4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</si>
  <si>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072. Цены на единичные определения химического состава воды. п.64
A=0.0055 тыс.руб; 
Количество = 4(1 проба)
Коэфф.перехода в тек.цены:
Ктек = 41.93 (инд 4кв.2013г.к 01.01.1991 на изыск.раб.)</t>
  </si>
  <si>
    <t>A * Количество * Ктек
0.0055 тыс.руб * 4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</si>
  <si>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п.4
A=0.0182 тыс.руб; 
Количество = 4(1 образец)
Коэфф.перехода в тек.цены:
Ктек = 41.93 (инд 4кв.2013г.к 01.01.1991 на изыск.раб.)</t>
  </si>
  <si>
    <t>A * Количество * Ктек
0.0182 тыс.руб * 4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</si>
  <si>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п.5
A=0.0254 тыс.руб; 
Количество = 4(1 образец)
Коэфф.перехода в тек.цены:
Ктек = 41.93 (инд 4кв.2013г.к 01.01.1991 на изыск.раб.)</t>
  </si>
  <si>
    <t>A * Количество * Ктек
0.0254 тыс.руб * 4 * 41.93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</si>
  <si>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п.3
A=0.0205 тыс.руб; 
Количество = 4(1 образец)
Коэфф.перехода в тек.цены:
Ктек = 41.93 (инд 4кв.2013г.к 01.01.1991 на изыск.раб.)</t>
  </si>
  <si>
    <t>A * Количество * Ктек
0.0205 тыс.руб * 4 * 41.93 * 100%</t>
  </si>
  <si>
    <t>Инженерно-геологические и инженерно-экологические изыскания для строительства. 1999 г. Глава 1. Инженерно-геологическое, инженерно-гидрогеологическое и инженерно-экологическое рекогносцировочное (маршрутное) обследование Таблица 009. Рекогносцировочное обследование п.1
A=0.0185 тыс.руб; 
Количество = 0,5( 1 км маршрута )
Коэфф.перехода в тек.цены:
Ктек = 41.93 (инд 4кв.2013г.к 01.01.1991 на изыск.раб.)</t>
  </si>
  <si>
    <t>A * Количество * Ктек
0.0185 тыс.руб * 0,5 * 41.93 * 100%</t>
  </si>
  <si>
    <t>Справочник базовых цен на инженерные изыскания для строительства. Инженерно-геологические и инженерно-экологические изыскания. Часть VIII. Глава 30. Таблица 128. Цены на камеральную обработку материалов буровых и горнопроходческих работ п.2
A=0.113 тыс.руб; 
Количество = 25 (1 м выработки)
Коэфф.перехода в тек.цены:
Ктек = 41.93 (инд 4кв.2013г.к 01.01.1991 на изыск.раб.)</t>
  </si>
  <si>
    <t>A * Количество * Ктек
0.113 тыс.руб * 25 * 41.93 * 100%</t>
  </si>
  <si>
    <t>Инженерно-геологические и инженерно-экологические изыскания для строительства. 1999 г. Глава 17. Единичные определения и комплексные исследования (испытания) физико-механических свойств грунтов (пород) Таблица 063. Цены на комплексные исследования физико-механических свойств глинистых грунтов. п.3
A=0.0182 тыс.руб; 
Количество = 10(1 образец)
Коэфф.перехода в тек.цены:
Ктек = 41.93 (инд 4кв.2013г.к 01.01.1991 на изыск.раб.)
Коэффициенты:
K1 = 0.15 (Камеральная обработка комплексных исследований и отдельных определений физико-механических свойств грунтов (пород): песчаных от стоимости лабораторных работ (Часть VII, Глава 21, таблица 86, §2)) (Ценообразующий)</t>
  </si>
  <si>
    <t>A * Количество * Ктек * K1
0.0182 тыс.руб * 10 * 41.93 * 0.15 * 100%</t>
  </si>
  <si>
    <t>Инженерно-геологические и инженерно-экологические изыскания для строительства. 1999 г. Глава 17. Единичные определения и комплексные исследования (испытания) физико-механических свойств грунтов (пород) Таблица 063. Цены на комплексные исследования физико-механических свойств глинистых грунтов. п.4
A=0.0202 тыс.руб; 
Количество = 15(1 образец)
Коэфф.перехода в тек.цены:
Ктек = 41.93 (инд 4кв.2013г.к 01.01.1991 на изыск.раб.)
Коэффициенты:
K1 = 0.15 (Камеральная обработка комплексных исследований и отдельных определений физико-механических свойств грунтов (пород): песчаных от стоимости лабораторных работ (Часть VII, Глава 21, таблица 86, §2)) (Ценообразующий)</t>
  </si>
  <si>
    <t>A * Количество * Ктек * K1
0.0202 тыс.руб * 15 * 41.93 * 0.15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</si>
  <si>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073. Цены на комплексные исследования химического состава воды. п.2
A=0.0673 тыс.руб; 
Количество = 4(1 проба)
Коэфф.перехода в тек.цены:
Ктек = 41.93 (инд 4кв.2013г.к 01.01.1991 на изыск.раб.)
Коэффициенты:
K1 = 0.12 (Камеральная обработка комплексных исследований и отдельных определений: химического состава грунтов и почв от стоимости лабораторных работ (Часть VII, Глава 21, таблица 86, §4)) (Ценообразующий)</t>
  </si>
  <si>
    <t>A * Количество * Ктек * K1
0.0673 тыс.руб * 4 * 41.93 * 0.12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</si>
  <si>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072. Цены на единичные определения химического состава воды. п.64
A=0.0055 тыс.руб; 
Количество = 4(1 проба)
Коэфф.перехода в тек.цены:
Ктек = 41.93 (инд 4кв.2013г.к 01.01.1991 на изыск.раб.)
Коэффициенты:
K1 = 0.15 (Камеральная обработка комплексных исследований и отдельных определений: химического и бактериологического состава воды от стоимости лабораторных работ (Часть VII, Глава 21, таблица 86, §5)) (Ценообразующий)</t>
  </si>
  <si>
    <t>A * Количество * Ктек * K1
0.0055 тыс.руб * 4 * 41.93 * 0.15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</si>
  <si>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п.4
A=0.0182 тыс.руб; 
Количество = 4(1 образец)
Коэфф.перехода в тек.цены:
Ктек = 41.93 (инд 4кв.2013г.к 01.01.1991 на изыск.раб.)
Коэффициенты:
K1 = 0.15 (Камеральная обработка определения коррозионной активности грунтов и воды (Часть VII, Глава 21, таблица 86, §8)) (Ценообразующий)</t>
  </si>
  <si>
    <t>A * Количество * Ктек * K1
0.0182 тыс.руб * 4 * 41.93 * 0.15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</si>
  <si>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п.5
A=0.0254 тыс.руб; 
Количество = 4(1 образец)
Коэфф.перехода в тек.цены:
Ктек = 41.93 (инд 4кв.2013г.к 01.01.1991 на изыск.раб.)
Коэффициенты:
K1 = 0.15 (Камеральная обработка определения коррозионной активности грунтов и воды (Часть VII, Глава 21, таблица 86, §8)) (Ценообразующий)</t>
  </si>
  <si>
    <t>A * Количество * Ктек * K1
0.0254 тыс.руб * 4 * 41.93 * 0.15 * 100%</t>
  </si>
  <si>
    <t>Инженерно-геологические и инженерно-экологические изыскания для строительства. 1999 г. Глава 18. Единичные определения и комплексные исследования химического состава грунтов (почв) и воды Таблица 075. Цены на определение коррозионной активности грунтов и воды. п.3
A=0.0205 тыс.руб; 
Количество = 4(1 образец)
Коэфф.перехода в тек.цены:
Ктек = 41.93 (инд 4кв.2013г.к 01.01.1991 на изыск.раб.)
Коэффициенты:
K1 = 0.15 (Камеральная обработка определения коррозионной активности грунтов и воды (Часть VII, Глава 21, таблица 86, §8)) (Ценообразующий)</t>
  </si>
  <si>
    <t>A * Количество * Ктек * K1
0.0205 тыс.руб * 4 * 41.93 * 0.15 * 100%</t>
  </si>
  <si>
    <t>336.746 (Триста тридцать шесть тысяч семьсот сорок шесть рублей , 00 копеек)</t>
  </si>
  <si>
    <t>Справочник базовых цен на инженерные изыскания для строительства. Инженерно-геодезические изыскания. 2004 г.  Часть II, Глава 7, Таблица 48. Цены на плановую и высотную привязку отдельных точек п.1
A=0.111 тыс.руб; 
Количество = 5( 1 точка (выработка) )
Коэфф.перехода в тек.цены:
Ктек = 3.7 (инд 4кв.2013г.к 01.01.2001 на изыск.раб.)</t>
  </si>
  <si>
    <t>A * Количество * Ктек
0.111 тыс.руб * 5 * 3.7 * 100%</t>
  </si>
  <si>
    <t>Справочник базовых цен на инженерные изыскания для строительства. Инженерно-геодезические изыскания. 2004 г. 2004 г. Часть I, Глава 1, Таблица 8. Цены на создание (развитие) планово-высотных опорных геодезических сетей п.3
A=5.983 тыс.руб; 
Количество = 1( 1 пункт )
Коэфф.перехода в тек.цены:
Ктек = 3.7 (инд 4кв.2013г.к 01.01.2001 на изыск.раб.)
Коэффициенты:
K1 = 1.3 (Стоимость определения координат пунктов опорных геодезических сетей с использованием спутниковых геодезических систем (Прим. к табл.8 п.2)) (Ценообразующий)</t>
  </si>
  <si>
    <t>A * Количество * Ктек * K1
5.983 тыс.руб * 1 * 3.7 * 1.3 * 100%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</si>
  <si>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п.4
A=1.418 тыс.руб; 
Количество = 1( 1 пункт )
Коэфф.перехода в тек.цены:
Ктек = 3.7 (инд 4кв.2013г.к 01.01.2001 на изыск.раб.)
Коэффициенты:
K1 = 0.4 (Стоимость производства измерений без закладки центров и реперов на полевые работы (Прим. к табл.8 п.1)) (Ценообразующий)</t>
  </si>
  <si>
    <t>A * Количество * Ктек * K1
1.418 тыс.руб * 1 * 3.7 * 0.4 * 100%</t>
  </si>
  <si>
    <t>Справочник базовых цен на инженерные изыскания для строительства. Инженерно-геодезические изыскания. 2004 г. Часть I, Глава 2, Таблица 9. Цены на создание инженерно-топографических планов в масштабах 1:500-1:10000 п.2
A=3.481 тыс.руб; 
Количество = 1( 1 га )
Коэфф.перехода в тек.цены:
Ктек = 3.7 (инд 4кв.2013г.к 01.01.2001 на изыск.раб.)</t>
  </si>
  <si>
    <t>A * Количество * Ктек
3.481 тыс.руб * 1 * 3.7 * 100%</t>
  </si>
  <si>
    <t>Справочник базовых цен на инженерные изыскания для строительства. Инженерно-геодезические изыскания. 2004 г. Часть I, Глава 3, Таблица 14. Цены на изыскания подземных инженерных сетей (водоснабжение, теплофикация, канализация и др.) п.1
A=14.238 тыс.руб; 
Количество = 0,3( 1 км трассы )
Коэфф.перехода в тек.цены:
Ктек = 3.7 (инд 4кв.2013г.к 01.01.2001 на изыск.раб.)</t>
  </si>
  <si>
    <t>A * Количество * Ктек
14.238 тыс.руб * 0,3 * 3.7 * 100%</t>
  </si>
  <si>
    <t>Справочник базовых цен на инженерные изыскания для строительства. Инженерно-геодезические изыскания. 2004 г. Часть I, Глава 3, Таблица 15. Цены на изыскания трасс воздушных (ВЛ) и подземных кабельных линий электропередачи и связи п.6
A=7.913 тыс.руб; 
Количество = 0,2( 1 км трассы )
Коэфф.перехода в тек.цены:
Ктек = 3.7 (инд 4кв.2013г.к 01.01.2001 на изыск.раб.)</t>
  </si>
  <si>
    <t>A * Количество * Ктек
7.913 тыс.руб * 0,2 * 3.7 * 100%</t>
  </si>
  <si>
    <t>Справочник базовых цен на инженерные изыскания для строительства. Инженерно-геодезические изыскания. 2004 г. 2004 г. Часть I, Глава 1, Таблица 8. Цены на создание (развитие) планово-высотных опорных геодезических сетей п.3
A=2.36 тыс.руб; 
Количество = 1( 1 пункт )
Коэфф.перехода в тек.цены:
Ктек = 3.7 (инд 4кв.2013г.к 01.01.2001 на изыск.раб.)
Коэффициенты:
K1 = 1.3 (Стоимость определения координат пунктов опорных геодезических сетей с использованием спутниковых геодезических систем (Прим. к табл.8 п.2)) (Ценообразующий)</t>
  </si>
  <si>
    <t>A * Количество * Ктек * K1
2.36 тыс.руб * 1 * 3.7 * 1.3 * 100%</t>
  </si>
  <si>
    <t>Справочник базовых цен на инженерные изыскания для строительства. Инженерно-геодезические изыскания. 2004 г. Часть I, Глава 1, Таблица 8. Цены на создание (развитие) планово-высотных опорных геодезических сетей п.4
A=0.378 тыс.руб; 
Количество = 1( 1 пункт )
Коэфф.перехода в тек.цены:
Ктек = 3.7 (инд 4кв.2013г.к 01.01.2001 на изыск.раб.)</t>
  </si>
  <si>
    <t>A * Количество * Ктек
0.378 тыс.руб * 1 * 3.7 * 100%</t>
  </si>
  <si>
    <t>Справочник базовых цен на инженерные изыскания для строительства. Инженерно-геодезические изыскания. 2004 г. Часть I, Глава 2, Таблица 9. Цены на создание инженерно-топографических планов в масштабах 1:500-1:10000 п.2
A=1.269 тыс.руб; 
Количество = 1( 1 га )
Коэфф.перехода в тек.цены:
Ктек = 3.7 (инд 4кв.2013г.к 01.01.2001 на изыск.раб.)
Коэффициенты:
K1 = 1.1 (При составлении обмерных чертежей зданий и сооружений (Прим. к табл.9 п.5)) (Ценообразующий)</t>
  </si>
  <si>
    <t>A * Количество * Ктек * K1
1.269 тыс.руб * 1 * 3.7 * 1.1 * 100%</t>
  </si>
  <si>
    <t>Справочник базовых цен на инженерные изыскания для строительства. Инженерно-геодезические изыскания. 2004 г. Часть I, Глава 3, Таблица 14. Цены на изыскания подземных инженерных сетей (водоснабжение, теплофикация, канализация и др.) п.1
A=8.697 тыс.руб; 
Количество = 0,3( 1 км трассы )
Коэфф.перехода в тек.цены:
Ктек = 3.7 (инд 4кв.2013г.к 01.01.2001 на изыск.раб.)</t>
  </si>
  <si>
    <t>A * Количество * Ктек
8.697 тыс.руб * 0,3 * 3.7 * 100%</t>
  </si>
  <si>
    <t>Справочник базовых цен на инженерные изыскания для строительства. Инженерно-геодезические изыскания. 2004 г. Часть I, Глава 3, Таблица 15. Цены на изыскания трасс воздушных (ВЛ) и подземных кабельных линий электропередачи и связи п.6
A=4.889 тыс.руб; 
Количество = 0,2( 1 км трассы )
Коэфф.перехода в тек.цены:
Ктек = 3.7 (инд 4кв.2013г.к 01.01.2001 на изыск.раб.)</t>
  </si>
  <si>
    <t>A * Количество * Ктек
4.889 тыс.руб * 0,2 * 3.7 * 100%</t>
  </si>
  <si>
    <t>Справочник базовых цен на инженерные изыскания для строительства. Инженерно-геодезические изыскания. 2004 г.  Часть II, Глава 9, Таблица 81. Цены на услуги архивных фондов органов архитектуры и градостроительства п.1
A=0.235 тыс.руб; 
Количество = 2 (планшет, трапеция)
Коэфф.перехода в тек.цены:
Ктек = 3.7 (инд 4кв.2013г.к 01.01.2001 на изыск.раб.)</t>
  </si>
  <si>
    <t>A * Количество * Ктек
0.235 тыс.руб * 2 * 3.7 * 100%</t>
  </si>
  <si>
    <t>Справочник базовых цен на инженерные изыскания для строительства. Инженерно-геодезические изыскания. Часть II, Глава 9, Таблица 81. Цены на услуги архивных фондов органов архитектуры и градостроительства п.2
A=0.080 тыс.руб; 
Количество = 2 (пункт)
Коэфф.перехода в тек.цены:
Ктек = 3.7 (инд 4кв.2013г.к 01.01.2001 на изыск.раб.)</t>
  </si>
  <si>
    <t>A * Количество * Ктек
0.080 тыс.руб * 2 * 3.7 * 100%</t>
  </si>
  <si>
    <t>176.567 (Сто семьдесят шесть тысяч пятьсот шестьдесят семь рублей , 00 копеек)</t>
  </si>
  <si>
    <t>Приложение № 1 к закупочной документации</t>
  </si>
  <si>
    <t>УТВЕРЖДАЮ:</t>
  </si>
  <si>
    <t>ГП "Калугаоблводоканал"</t>
  </si>
  <si>
    <t>«Строительство станции очистки питьевой воды в с. Хвастовичи Калужской области»</t>
  </si>
  <si>
    <t xml:space="preserve">Наименование объекта:                           </t>
  </si>
  <si>
    <t>Наименование объекта:</t>
  </si>
  <si>
    <t xml:space="preserve">Инженерно-геодезические изыскания </t>
  </si>
  <si>
    <t xml:space="preserve">Смета №3 </t>
  </si>
  <si>
    <t xml:space="preserve">Инженерно-геологические изыскания </t>
  </si>
  <si>
    <t xml:space="preserve">Инженерно-экологические изыскания </t>
  </si>
  <si>
    <t>СМЕТНЫЙ РАСЧЕТ</t>
  </si>
  <si>
    <t>Пастухова А.М.</t>
  </si>
  <si>
    <t>___________________Пастухова А.М.</t>
  </si>
  <si>
    <t>на ________листах</t>
  </si>
  <si>
    <t>Исполнительный директор</t>
  </si>
  <si>
    <t>__________________А.В. Токарев</t>
  </si>
  <si>
    <t>____________________А.В. Токарев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</si>
</sst>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9" fillId="0" borderId="6" applyNumberFormat="0" applyFill="0" applyAlignment="0" applyProtection="0"/>
    <xf numFmtId="0" fontId="4" fillId="20" borderId="2" applyNumberFormat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2" fillId="22" borderId="0" applyNumberFormat="0" applyBorder="0" applyAlignment="0" applyProtection="0"/>
    <xf numFmtId="0" fontId="2" fillId="15" borderId="0" applyNumberFormat="0" applyBorder="0" applyAlignment="0" applyProtection="0"/>
    <xf numFmtId="0" fontId="15" fillId="0" borderId="9" applyNumberFormat="0" applyFill="0" applyAlignment="0" applyProtection="0"/>
    <xf numFmtId="0" fontId="10" fillId="21" borderId="7" applyNumberFormat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left" vertical="top" wrapText="1"/>
    </xf>
    <xf numFmtId="0" fontId="24" fillId="0" borderId="0" xfId="543">
      <alignment/>
      <protection/>
    </xf>
    <xf numFmtId="0" fontId="0" fillId="0" borderId="0" xfId="542" applyFont="1">
      <alignment/>
      <protection/>
    </xf>
    <xf numFmtId="0" fontId="19" fillId="0" borderId="0" xfId="545">
      <alignment/>
      <protection/>
    </xf>
    <xf numFmtId="0" fontId="19" fillId="0" borderId="0" xfId="545" applyAlignment="1">
      <alignment horizontal="left"/>
      <protection/>
    </xf>
    <xf numFmtId="0" fontId="19" fillId="0" borderId="0" xfId="545" applyAlignment="1">
      <alignment wrapText="1"/>
      <protection/>
    </xf>
    <xf numFmtId="0" fontId="19" fillId="0" borderId="0" xfId="543" applyFont="1">
      <alignment/>
      <protection/>
    </xf>
    <xf numFmtId="0" fontId="19" fillId="0" borderId="12" xfId="543" applyFont="1" applyBorder="1" applyAlignment="1">
      <alignment horizontal="center"/>
      <protection/>
    </xf>
    <xf numFmtId="0" fontId="19" fillId="0" borderId="13" xfId="543" applyFont="1" applyBorder="1" applyAlignment="1">
      <alignment horizontal="center"/>
      <protection/>
    </xf>
    <xf numFmtId="0" fontId="19" fillId="0" borderId="14" xfId="543" applyFont="1" applyBorder="1" applyAlignment="1">
      <alignment horizontal="center"/>
      <protection/>
    </xf>
    <xf numFmtId="0" fontId="19" fillId="0" borderId="15" xfId="543" applyFont="1" applyBorder="1" applyAlignment="1">
      <alignment horizontal="center"/>
      <protection/>
    </xf>
    <xf numFmtId="0" fontId="19" fillId="0" borderId="15" xfId="543" applyFont="1" applyBorder="1" applyAlignment="1">
      <alignment horizontal="left"/>
      <protection/>
    </xf>
    <xf numFmtId="0" fontId="24" fillId="0" borderId="15" xfId="543" applyBorder="1">
      <alignment/>
      <protection/>
    </xf>
    <xf numFmtId="0" fontId="24" fillId="0" borderId="0" xfId="543" applyBorder="1">
      <alignment/>
      <protection/>
    </xf>
    <xf numFmtId="0" fontId="20" fillId="0" borderId="0" xfId="543" applyFont="1">
      <alignment/>
      <protection/>
    </xf>
    <xf numFmtId="0" fontId="20" fillId="0" borderId="0" xfId="544" applyFont="1" applyFill="1" applyBorder="1" applyAlignment="1">
      <alignment horizontal="center" vertical="center" wrapText="1"/>
      <protection/>
    </xf>
    <xf numFmtId="0" fontId="0" fillId="0" borderId="0" xfId="542" applyFont="1" applyFill="1">
      <alignment/>
      <protection/>
    </xf>
    <xf numFmtId="0" fontId="20" fillId="0" borderId="0" xfId="544" applyFont="1" applyFill="1" applyBorder="1" applyAlignment="1">
      <alignment vertical="center"/>
      <protection/>
    </xf>
    <xf numFmtId="0" fontId="20" fillId="0" borderId="0" xfId="544" applyFont="1" applyFill="1" applyBorder="1" applyAlignment="1">
      <alignment horizontal="left" vertical="center"/>
      <protection/>
    </xf>
    <xf numFmtId="0" fontId="20" fillId="0" borderId="0" xfId="544" applyFont="1" applyFill="1" applyBorder="1" applyAlignment="1">
      <alignment vertical="center" wrapText="1"/>
      <protection/>
    </xf>
    <xf numFmtId="166" fontId="18" fillId="0" borderId="15" xfId="543" applyNumberFormat="1" applyFont="1" applyBorder="1" applyAlignment="1">
      <alignment horizontal="center"/>
      <protection/>
    </xf>
    <xf numFmtId="0" fontId="19" fillId="0" borderId="16" xfId="543" applyFont="1" applyBorder="1">
      <alignment/>
      <protection/>
    </xf>
    <xf numFmtId="166" fontId="18" fillId="0" borderId="16" xfId="543" applyNumberFormat="1" applyFont="1" applyBorder="1" applyAlignment="1">
      <alignment horizontal="center"/>
      <protection/>
    </xf>
    <xf numFmtId="2" fontId="19" fillId="0" borderId="15" xfId="543" applyNumberFormat="1" applyFont="1" applyBorder="1" applyAlignment="1">
      <alignment horizontal="center"/>
      <protection/>
    </xf>
    <xf numFmtId="0" fontId="19" fillId="0" borderId="17" xfId="543" applyFont="1" applyBorder="1" applyAlignment="1">
      <alignment horizontal="center" vertical="top"/>
      <protection/>
    </xf>
    <xf numFmtId="0" fontId="19" fillId="0" borderId="18" xfId="543" applyFont="1" applyBorder="1" applyAlignment="1">
      <alignment horizontal="center" vertical="top"/>
      <protection/>
    </xf>
    <xf numFmtId="0" fontId="19" fillId="0" borderId="19" xfId="543" applyFont="1" applyBorder="1" applyAlignment="1">
      <alignment horizontal="center" vertical="top"/>
      <protection/>
    </xf>
    <xf numFmtId="0" fontId="19" fillId="0" borderId="19" xfId="543" applyFont="1" applyBorder="1" applyAlignment="1">
      <alignment horizontal="center" vertical="top" wrapText="1"/>
      <protection/>
    </xf>
    <xf numFmtId="0" fontId="19" fillId="0" borderId="20" xfId="543" applyFont="1" applyBorder="1" applyAlignment="1">
      <alignment horizontal="center" vertical="top"/>
      <protection/>
    </xf>
    <xf numFmtId="4" fontId="19" fillId="0" borderId="21" xfId="543" applyNumberFormat="1" applyFont="1" applyBorder="1" applyAlignment="1">
      <alignment horizontal="center"/>
      <protection/>
    </xf>
    <xf numFmtId="0" fontId="19" fillId="0" borderId="22" xfId="543" applyFont="1" applyBorder="1">
      <alignment/>
      <protection/>
    </xf>
    <xf numFmtId="0" fontId="24" fillId="0" borderId="23" xfId="543" applyBorder="1">
      <alignment/>
      <protection/>
    </xf>
    <xf numFmtId="0" fontId="24" fillId="0" borderId="24" xfId="543" applyBorder="1">
      <alignment/>
      <protection/>
    </xf>
    <xf numFmtId="9" fontId="19" fillId="0" borderId="24" xfId="543" applyNumberFormat="1" applyFont="1" applyBorder="1" applyAlignment="1">
      <alignment horizontal="center"/>
      <protection/>
    </xf>
    <xf numFmtId="9" fontId="19" fillId="0" borderId="25" xfId="543" applyNumberFormat="1" applyFont="1" applyBorder="1" applyAlignment="1">
      <alignment horizontal="center"/>
      <protection/>
    </xf>
    <xf numFmtId="166" fontId="19" fillId="0" borderId="22" xfId="543" applyNumberFormat="1" applyFont="1" applyBorder="1" applyAlignment="1">
      <alignment horizontal="center"/>
      <protection/>
    </xf>
    <xf numFmtId="0" fontId="18" fillId="0" borderId="26" xfId="543" applyFont="1" applyBorder="1">
      <alignment/>
      <protection/>
    </xf>
    <xf numFmtId="0" fontId="18" fillId="0" borderId="27" xfId="543" applyFont="1" applyBorder="1">
      <alignment/>
      <protection/>
    </xf>
    <xf numFmtId="0" fontId="18" fillId="0" borderId="27" xfId="543" applyFont="1" applyBorder="1" applyAlignment="1">
      <alignment horizontal="center"/>
      <protection/>
    </xf>
    <xf numFmtId="0" fontId="18" fillId="0" borderId="28" xfId="543" applyFont="1" applyBorder="1" applyAlignment="1">
      <alignment horizontal="center"/>
      <protection/>
    </xf>
    <xf numFmtId="0" fontId="0" fillId="0" borderId="29" xfId="0" applyNumberFormat="1" applyFill="1" applyBorder="1" applyAlignment="1">
      <alignment horizontal="center" vertical="top" wrapText="1"/>
    </xf>
    <xf numFmtId="0" fontId="0" fillId="0" borderId="30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left" vertical="top" wrapText="1"/>
    </xf>
    <xf numFmtId="164" fontId="0" fillId="0" borderId="30" xfId="0" applyNumberFormat="1" applyFont="1" applyBorder="1" applyAlignment="1">
      <alignment horizontal="right" vertical="top" wrapText="1"/>
    </xf>
    <xf numFmtId="0" fontId="0" fillId="0" borderId="31" xfId="0" applyNumberFormat="1" applyFont="1" applyBorder="1" applyAlignment="1">
      <alignment horizontal="right" vertical="top" wrapText="1"/>
    </xf>
    <xf numFmtId="0" fontId="0" fillId="0" borderId="31" xfId="0" applyNumberFormat="1" applyFon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164" fontId="0" fillId="0" borderId="3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164" fontId="18" fillId="0" borderId="11" xfId="0" applyNumberFormat="1" applyFont="1" applyBorder="1" applyAlignment="1">
      <alignment horizontal="right" vertical="top" wrapText="1"/>
    </xf>
    <xf numFmtId="165" fontId="0" fillId="0" borderId="31" xfId="0" applyNumberFormat="1" applyFont="1" applyBorder="1" applyAlignment="1">
      <alignment horizontal="right" vertical="top" wrapText="1"/>
    </xf>
    <xf numFmtId="165" fontId="0" fillId="0" borderId="11" xfId="0" applyNumberFormat="1" applyFont="1" applyBorder="1" applyAlignment="1">
      <alignment horizontal="right" vertical="top" wrapText="1"/>
    </xf>
    <xf numFmtId="165" fontId="18" fillId="0" borderId="11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543" applyFont="1" applyAlignment="1">
      <alignment horizontal="right"/>
      <protection/>
    </xf>
    <xf numFmtId="0" fontId="24" fillId="0" borderId="0" xfId="543" applyAlignment="1">
      <alignment/>
      <protection/>
    </xf>
    <xf numFmtId="0" fontId="19" fillId="0" borderId="0" xfId="543" applyFont="1" applyBorder="1">
      <alignment/>
      <protection/>
    </xf>
    <xf numFmtId="0" fontId="19" fillId="0" borderId="32" xfId="543" applyFont="1" applyBorder="1" applyAlignment="1">
      <alignment horizontal="center"/>
      <protection/>
    </xf>
    <xf numFmtId="0" fontId="18" fillId="0" borderId="0" xfId="0" applyNumberFormat="1" applyFont="1" applyAlignment="1">
      <alignment vertical="top" wrapText="1"/>
    </xf>
    <xf numFmtId="0" fontId="22" fillId="0" borderId="0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right" vertical="top" wrapText="1"/>
    </xf>
    <xf numFmtId="0" fontId="0" fillId="0" borderId="33" xfId="0" applyNumberFormat="1" applyFont="1" applyBorder="1" applyAlignment="1">
      <alignment horizontal="right" vertical="top" wrapText="1"/>
    </xf>
    <xf numFmtId="0" fontId="0" fillId="0" borderId="30" xfId="0" applyNumberFormat="1" applyFont="1" applyBorder="1" applyAlignment="1">
      <alignment horizontal="left" vertical="top" wrapText="1"/>
    </xf>
    <xf numFmtId="0" fontId="0" fillId="0" borderId="33" xfId="0" applyNumberFormat="1" applyFont="1" applyBorder="1" applyAlignment="1">
      <alignment horizontal="left" vertical="top" wrapText="1"/>
    </xf>
    <xf numFmtId="164" fontId="0" fillId="0" borderId="30" xfId="0" applyNumberFormat="1" applyFont="1" applyBorder="1" applyAlignment="1">
      <alignment horizontal="right" vertical="top" wrapText="1"/>
    </xf>
    <xf numFmtId="164" fontId="0" fillId="0" borderId="33" xfId="0" applyNumberFormat="1" applyFont="1" applyBorder="1" applyAlignment="1">
      <alignment horizontal="righ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right" vertical="top"/>
    </xf>
    <xf numFmtId="0" fontId="22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top" wrapText="1"/>
    </xf>
    <xf numFmtId="0" fontId="20" fillId="0" borderId="0" xfId="544" applyFont="1" applyFill="1" applyBorder="1" applyAlignment="1">
      <alignment horizontal="left" vertical="center" wrapText="1"/>
      <protection/>
    </xf>
    <xf numFmtId="0" fontId="20" fillId="0" borderId="0" xfId="544" applyFont="1" applyFill="1" applyBorder="1" applyAlignment="1">
      <alignment horizontal="center" vertical="center" wrapText="1"/>
      <protection/>
    </xf>
    <xf numFmtId="0" fontId="20" fillId="0" borderId="0" xfId="544" applyFont="1" applyFill="1" applyBorder="1" applyAlignment="1">
      <alignment horizontal="left" wrapText="1"/>
      <protection/>
    </xf>
    <xf numFmtId="0" fontId="0" fillId="0" borderId="0" xfId="0" applyNumberFormat="1" applyFont="1" applyAlignment="1">
      <alignment vertical="top" wrapText="1"/>
    </xf>
    <xf numFmtId="165" fontId="0" fillId="0" borderId="30" xfId="0" applyNumberFormat="1" applyFont="1" applyBorder="1" applyAlignment="1">
      <alignment horizontal="right" vertical="top" wrapText="1"/>
    </xf>
    <xf numFmtId="165" fontId="0" fillId="0" borderId="33" xfId="0" applyNumberFormat="1" applyFont="1" applyBorder="1" applyAlignment="1">
      <alignment horizontal="right" vertical="top" wrapText="1"/>
    </xf>
    <xf numFmtId="0" fontId="19" fillId="0" borderId="34" xfId="543" applyFont="1" applyBorder="1" applyAlignment="1">
      <alignment horizontal="center" vertical="center"/>
      <protection/>
    </xf>
    <xf numFmtId="0" fontId="19" fillId="0" borderId="15" xfId="543" applyFont="1" applyBorder="1" applyAlignment="1">
      <alignment horizontal="center" vertical="center"/>
      <protection/>
    </xf>
    <xf numFmtId="0" fontId="19" fillId="0" borderId="16" xfId="543" applyFont="1" applyBorder="1" applyAlignment="1">
      <alignment horizontal="center" vertical="center"/>
      <protection/>
    </xf>
    <xf numFmtId="4" fontId="19" fillId="0" borderId="34" xfId="543" applyNumberFormat="1" applyFont="1" applyBorder="1" applyAlignment="1">
      <alignment horizontal="center" vertical="center"/>
      <protection/>
    </xf>
    <xf numFmtId="4" fontId="19" fillId="0" borderId="15" xfId="543" applyNumberFormat="1" applyFont="1" applyBorder="1" applyAlignment="1">
      <alignment horizontal="center" vertical="center"/>
      <protection/>
    </xf>
    <xf numFmtId="4" fontId="19" fillId="0" borderId="16" xfId="543" applyNumberFormat="1" applyFont="1" applyBorder="1" applyAlignment="1">
      <alignment horizontal="center" vertical="center"/>
      <protection/>
    </xf>
    <xf numFmtId="166" fontId="19" fillId="0" borderId="34" xfId="543" applyNumberFormat="1" applyFont="1" applyBorder="1" applyAlignment="1">
      <alignment horizontal="center" vertical="center"/>
      <protection/>
    </xf>
    <xf numFmtId="166" fontId="19" fillId="0" borderId="15" xfId="543" applyNumberFormat="1" applyFont="1" applyBorder="1" applyAlignment="1">
      <alignment horizontal="center" vertical="center"/>
      <protection/>
    </xf>
    <xf numFmtId="166" fontId="19" fillId="0" borderId="16" xfId="543" applyNumberFormat="1" applyFont="1" applyBorder="1" applyAlignment="1">
      <alignment horizontal="center" vertical="center"/>
      <protection/>
    </xf>
    <xf numFmtId="0" fontId="19" fillId="0" borderId="35" xfId="543" applyFont="1" applyBorder="1" applyAlignment="1">
      <alignment horizontal="center" vertical="center"/>
      <protection/>
    </xf>
    <xf numFmtId="0" fontId="19" fillId="0" borderId="36" xfId="543" applyFont="1" applyBorder="1" applyAlignment="1">
      <alignment horizontal="center" vertical="center"/>
      <protection/>
    </xf>
    <xf numFmtId="0" fontId="19" fillId="0" borderId="37" xfId="543" applyFont="1" applyBorder="1" applyAlignment="1">
      <alignment horizontal="center" vertical="center"/>
      <protection/>
    </xf>
    <xf numFmtId="0" fontId="19" fillId="0" borderId="34" xfId="543" applyFont="1" applyBorder="1" applyAlignment="1">
      <alignment horizontal="center" vertical="center" wrapText="1"/>
      <protection/>
    </xf>
    <xf numFmtId="0" fontId="19" fillId="0" borderId="15" xfId="543" applyFont="1" applyBorder="1" applyAlignment="1">
      <alignment horizontal="center" vertical="center" wrapText="1"/>
      <protection/>
    </xf>
    <xf numFmtId="0" fontId="19" fillId="0" borderId="16" xfId="543" applyFont="1" applyBorder="1" applyAlignment="1">
      <alignment horizontal="center" vertical="center" wrapText="1"/>
      <protection/>
    </xf>
    <xf numFmtId="0" fontId="19" fillId="0" borderId="38" xfId="543" applyFont="1" applyBorder="1" applyAlignment="1">
      <alignment horizontal="center" vertical="center"/>
      <protection/>
    </xf>
    <xf numFmtId="0" fontId="19" fillId="0" borderId="0" xfId="543" applyFont="1" applyBorder="1" applyAlignment="1">
      <alignment horizontal="center" vertical="center"/>
      <protection/>
    </xf>
    <xf numFmtId="0" fontId="19" fillId="0" borderId="39" xfId="543" applyFont="1" applyBorder="1" applyAlignment="1">
      <alignment horizontal="center" vertical="center"/>
      <protection/>
    </xf>
    <xf numFmtId="2" fontId="19" fillId="0" borderId="34" xfId="543" applyNumberFormat="1" applyFont="1" applyBorder="1" applyAlignment="1">
      <alignment horizontal="center" vertical="center"/>
      <protection/>
    </xf>
    <xf numFmtId="2" fontId="19" fillId="0" borderId="15" xfId="543" applyNumberFormat="1" applyFont="1" applyBorder="1" applyAlignment="1">
      <alignment horizontal="center" vertical="center"/>
      <protection/>
    </xf>
    <xf numFmtId="2" fontId="19" fillId="0" borderId="16" xfId="543" applyNumberFormat="1" applyFont="1" applyBorder="1" applyAlignment="1">
      <alignment horizontal="center" vertical="center"/>
      <protection/>
    </xf>
    <xf numFmtId="2" fontId="19" fillId="0" borderId="38" xfId="543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0" fontId="21" fillId="0" borderId="0" xfId="545" applyFont="1" applyAlignment="1">
      <alignment horizontal="right" wrapText="1"/>
      <protection/>
    </xf>
    <xf numFmtId="0" fontId="21" fillId="0" borderId="0" xfId="543" applyFont="1" applyAlignment="1">
      <alignment horizontal="left" vertical="center" wrapText="1"/>
      <protection/>
    </xf>
    <xf numFmtId="4" fontId="19" fillId="0" borderId="0" xfId="543" applyNumberFormat="1" applyFont="1" applyBorder="1" applyAlignment="1">
      <alignment horizontal="center" vertical="center"/>
      <protection/>
    </xf>
    <xf numFmtId="0" fontId="19" fillId="0" borderId="40" xfId="543" applyFont="1" applyBorder="1" applyAlignment="1">
      <alignment horizontal="center"/>
      <protection/>
    </xf>
    <xf numFmtId="0" fontId="19" fillId="0" borderId="41" xfId="543" applyFont="1" applyBorder="1" applyAlignment="1">
      <alignment horizontal="center"/>
      <protection/>
    </xf>
    <xf numFmtId="4" fontId="19" fillId="0" borderId="38" xfId="543" applyNumberFormat="1" applyFont="1" applyBorder="1" applyAlignment="1">
      <alignment horizontal="center" vertical="center"/>
      <protection/>
    </xf>
    <xf numFmtId="4" fontId="19" fillId="0" borderId="39" xfId="543" applyNumberFormat="1" applyFont="1" applyBorder="1" applyAlignment="1">
      <alignment horizontal="center" vertical="center"/>
      <protection/>
    </xf>
    <xf numFmtId="0" fontId="21" fillId="0" borderId="0" xfId="543" applyFont="1" applyAlignment="1">
      <alignment vertical="center"/>
      <protection/>
    </xf>
    <xf numFmtId="0" fontId="24" fillId="0" borderId="0" xfId="543" applyAlignment="1">
      <alignment horizontal="center"/>
      <protection/>
    </xf>
    <xf numFmtId="0" fontId="23" fillId="0" borderId="0" xfId="545" applyFont="1" applyAlignment="1">
      <alignment horizontal="center" vertical="center"/>
      <protection/>
    </xf>
  </cellXfs>
  <cellStyles count="63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2" xfId="22"/>
    <cellStyle name="20% - Акцент1 3" xfId="23"/>
    <cellStyle name="20% - Акцент1 4" xfId="24"/>
    <cellStyle name="20% - Акцент1 5" xfId="25"/>
    <cellStyle name="20% - Акцент1 6" xfId="26"/>
    <cellStyle name="20% - Акцент1 7" xfId="27"/>
    <cellStyle name="20% - Акцент1 8" xfId="28"/>
    <cellStyle name="20% - Акцент1 9" xfId="29"/>
    <cellStyle name="20% - Акцент2" xfId="30"/>
    <cellStyle name="20% - Акцент2 10" xfId="31"/>
    <cellStyle name="20% - Акцент2 11" xfId="32"/>
    <cellStyle name="20% - Акцент2 12" xfId="33"/>
    <cellStyle name="20% - Акцент2 13" xfId="34"/>
    <cellStyle name="20% - Акцент2 14" xfId="35"/>
    <cellStyle name="20% - Акцент2 15" xfId="36"/>
    <cellStyle name="20% - Акцент2 2" xfId="37"/>
    <cellStyle name="20% - Акцент2 3" xfId="38"/>
    <cellStyle name="20% - Акцент2 4" xfId="39"/>
    <cellStyle name="20% - Акцент2 5" xfId="40"/>
    <cellStyle name="20% - Акцент2 6" xfId="41"/>
    <cellStyle name="20% - Акцент2 7" xfId="42"/>
    <cellStyle name="20% - Акцент2 8" xfId="43"/>
    <cellStyle name="20% - Акцент2 9" xfId="44"/>
    <cellStyle name="20% - Акцент3" xfId="45"/>
    <cellStyle name="20% - Акцент3 10" xfId="46"/>
    <cellStyle name="20% - Акцент3 11" xfId="47"/>
    <cellStyle name="20% - Акцент3 12" xfId="48"/>
    <cellStyle name="20% - Акцент3 13" xfId="49"/>
    <cellStyle name="20% - Акцент3 14" xfId="50"/>
    <cellStyle name="20% - Акцент3 15" xfId="51"/>
    <cellStyle name="20% - Акцент3 2" xfId="52"/>
    <cellStyle name="20% - Акцент3 3" xfId="53"/>
    <cellStyle name="20% - Акцент3 4" xfId="54"/>
    <cellStyle name="20% - Акцент3 5" xfId="55"/>
    <cellStyle name="20% - Акцент3 6" xfId="56"/>
    <cellStyle name="20% - Акцент3 7" xfId="57"/>
    <cellStyle name="20% - Акцент3 8" xfId="58"/>
    <cellStyle name="20% - Акцент3 9" xfId="59"/>
    <cellStyle name="20% - Акцент4" xfId="60"/>
    <cellStyle name="20% - Акцент4 10" xfId="61"/>
    <cellStyle name="20% - Акцент4 11" xfId="62"/>
    <cellStyle name="20% - Акцент4 12" xfId="63"/>
    <cellStyle name="20% - Акцент4 13" xfId="64"/>
    <cellStyle name="20% - Акцент4 14" xfId="65"/>
    <cellStyle name="20% - Акцент4 15" xfId="66"/>
    <cellStyle name="20% - Акцент4 2" xfId="67"/>
    <cellStyle name="20% - Акцент4 3" xfId="68"/>
    <cellStyle name="20% - Акцент4 4" xfId="69"/>
    <cellStyle name="20% - Акцент4 5" xfId="70"/>
    <cellStyle name="20% - Акцент4 6" xfId="71"/>
    <cellStyle name="20% - Акцент4 7" xfId="72"/>
    <cellStyle name="20% - Акцент4 8" xfId="73"/>
    <cellStyle name="20% - Акцент4 9" xfId="74"/>
    <cellStyle name="20% - Акцент5" xfId="75"/>
    <cellStyle name="20% - Акцент5 10" xfId="76"/>
    <cellStyle name="20% - Акцент5 11" xfId="77"/>
    <cellStyle name="20% - Акцент5 12" xfId="78"/>
    <cellStyle name="20% - Акцент5 13" xfId="79"/>
    <cellStyle name="20% - Акцент5 14" xfId="80"/>
    <cellStyle name="20% - Акцент5 15" xfId="81"/>
    <cellStyle name="20% - Акцент5 2" xfId="82"/>
    <cellStyle name="20% - Акцент5 3" xfId="83"/>
    <cellStyle name="20% - Акцент5 4" xfId="84"/>
    <cellStyle name="20% - Акцент5 5" xfId="85"/>
    <cellStyle name="20% - Акцент5 6" xfId="86"/>
    <cellStyle name="20% - Акцент5 7" xfId="87"/>
    <cellStyle name="20% - Акцент5 8" xfId="88"/>
    <cellStyle name="20% - Акцент5 9" xfId="89"/>
    <cellStyle name="20% - Акцент6" xfId="90"/>
    <cellStyle name="20% - Акцент6 10" xfId="91"/>
    <cellStyle name="20% - Акцент6 11" xfId="92"/>
    <cellStyle name="20% - Акцент6 12" xfId="93"/>
    <cellStyle name="20% - Акцент6 13" xfId="94"/>
    <cellStyle name="20% - Акцент6 14" xfId="95"/>
    <cellStyle name="20% - Акцент6 15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6" xfId="101"/>
    <cellStyle name="20% - Акцент6 7" xfId="102"/>
    <cellStyle name="20% - Акцент6 8" xfId="103"/>
    <cellStyle name="20% - Акцент6 9" xfId="104"/>
    <cellStyle name="40% - Акцент1" xfId="105"/>
    <cellStyle name="40% - Акцент1 10" xfId="106"/>
    <cellStyle name="40% - Акцент1 11" xfId="107"/>
    <cellStyle name="40% - Акцент1 12" xfId="108"/>
    <cellStyle name="40% - Акцент1 13" xfId="109"/>
    <cellStyle name="40% - Акцент1 14" xfId="110"/>
    <cellStyle name="40% - Акцент1 15" xfId="111"/>
    <cellStyle name="40% - Акцент1 2" xfId="112"/>
    <cellStyle name="40% - Акцент1 3" xfId="113"/>
    <cellStyle name="40% - Акцент1 4" xfId="114"/>
    <cellStyle name="40% - Акцент1 5" xfId="115"/>
    <cellStyle name="40% - Акцент1 6" xfId="116"/>
    <cellStyle name="40% - Акцент1 7" xfId="117"/>
    <cellStyle name="40% - Акцент1 8" xfId="118"/>
    <cellStyle name="40% - Акцент1 9" xfId="119"/>
    <cellStyle name="40% - Акцент2" xfId="120"/>
    <cellStyle name="40% - Акцент2 10" xfId="121"/>
    <cellStyle name="40% - Акцент2 11" xfId="122"/>
    <cellStyle name="40% - Акцент2 12" xfId="123"/>
    <cellStyle name="40% - Акцент2 13" xfId="124"/>
    <cellStyle name="40% - Акцент2 14" xfId="125"/>
    <cellStyle name="40% - Акцент2 15" xfId="126"/>
    <cellStyle name="40% - Акцент2 2" xfId="127"/>
    <cellStyle name="40% - Акцент2 3" xfId="128"/>
    <cellStyle name="40% - Акцент2 4" xfId="129"/>
    <cellStyle name="40% - Акцент2 5" xfId="130"/>
    <cellStyle name="40% - Акцент2 6" xfId="131"/>
    <cellStyle name="40% - Акцент2 7" xfId="132"/>
    <cellStyle name="40% - Акцент2 8" xfId="133"/>
    <cellStyle name="40% - Акцент2 9" xfId="134"/>
    <cellStyle name="40% - Акцент3" xfId="135"/>
    <cellStyle name="40% - Акцент3 10" xfId="136"/>
    <cellStyle name="40% - Акцент3 11" xfId="137"/>
    <cellStyle name="40% - Акцент3 12" xfId="138"/>
    <cellStyle name="40% - Акцент3 13" xfId="139"/>
    <cellStyle name="40% - Акцент3 14" xfId="140"/>
    <cellStyle name="40% - Акцент3 15" xfId="141"/>
    <cellStyle name="40% - Акцент3 2" xfId="142"/>
    <cellStyle name="40% - Акцент3 3" xfId="143"/>
    <cellStyle name="40% - Акцент3 4" xfId="144"/>
    <cellStyle name="40% - Акцент3 5" xfId="145"/>
    <cellStyle name="40% - Акцент3 6" xfId="146"/>
    <cellStyle name="40% - Акцент3 7" xfId="147"/>
    <cellStyle name="40% - Акцент3 8" xfId="148"/>
    <cellStyle name="40% - Акцент3 9" xfId="149"/>
    <cellStyle name="40% - Акцент4" xfId="150"/>
    <cellStyle name="40% - Акцент4 10" xfId="151"/>
    <cellStyle name="40% - Акцент4 11" xfId="152"/>
    <cellStyle name="40% - Акцент4 12" xfId="153"/>
    <cellStyle name="40% - Акцент4 13" xfId="154"/>
    <cellStyle name="40% - Акцент4 14" xfId="155"/>
    <cellStyle name="40% - Акцент4 15" xfId="156"/>
    <cellStyle name="40% - Акцент4 2" xfId="157"/>
    <cellStyle name="40% - Акцент4 3" xfId="158"/>
    <cellStyle name="40% - Акцент4 4" xfId="159"/>
    <cellStyle name="40% - Акцент4 5" xfId="160"/>
    <cellStyle name="40% - Акцент4 6" xfId="161"/>
    <cellStyle name="40% - Акцент4 7" xfId="162"/>
    <cellStyle name="40% - Акцент4 8" xfId="163"/>
    <cellStyle name="40% - Акцент4 9" xfId="164"/>
    <cellStyle name="40% - Акцент5" xfId="165"/>
    <cellStyle name="40% - Акцент5 10" xfId="166"/>
    <cellStyle name="40% - Акцент5 11" xfId="167"/>
    <cellStyle name="40% - Акцент5 12" xfId="168"/>
    <cellStyle name="40% - Акцент5 13" xfId="169"/>
    <cellStyle name="40% - Акцент5 14" xfId="170"/>
    <cellStyle name="40% - Акцент5 1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5 6" xfId="176"/>
    <cellStyle name="40% - Акцент5 7" xfId="177"/>
    <cellStyle name="40% - Акцент5 8" xfId="178"/>
    <cellStyle name="40% - Акцент5 9" xfId="179"/>
    <cellStyle name="40% - Акцент6" xfId="180"/>
    <cellStyle name="40% - Акцент6 10" xfId="181"/>
    <cellStyle name="40% - Акцент6 11" xfId="182"/>
    <cellStyle name="40% - Акцент6 12" xfId="183"/>
    <cellStyle name="40% - Акцент6 13" xfId="184"/>
    <cellStyle name="40% - Акцент6 14" xfId="185"/>
    <cellStyle name="40% - Акцент6 15" xfId="186"/>
    <cellStyle name="40% - Акцент6 2" xfId="187"/>
    <cellStyle name="40% - Акцент6 3" xfId="188"/>
    <cellStyle name="40% - Акцент6 4" xfId="189"/>
    <cellStyle name="40% - Акцент6 5" xfId="190"/>
    <cellStyle name="40% - Акцент6 6" xfId="191"/>
    <cellStyle name="40% - Акцент6 7" xfId="192"/>
    <cellStyle name="40% - Акцент6 8" xfId="193"/>
    <cellStyle name="40% - Акцент6 9" xfId="194"/>
    <cellStyle name="60% - Акцент1" xfId="195"/>
    <cellStyle name="60% - Акцент1 10" xfId="196"/>
    <cellStyle name="60% - Акцент1 11" xfId="197"/>
    <cellStyle name="60% - Акцент1 12" xfId="198"/>
    <cellStyle name="60% - Акцент1 13" xfId="199"/>
    <cellStyle name="60% - Акцент1 14" xfId="200"/>
    <cellStyle name="60% - Акцент1 15" xfId="201"/>
    <cellStyle name="60% - Акцент1 2" xfId="202"/>
    <cellStyle name="60% - Акцент1 3" xfId="203"/>
    <cellStyle name="60% - Акцент1 4" xfId="204"/>
    <cellStyle name="60% - Акцент1 5" xfId="205"/>
    <cellStyle name="60% - Акцент1 6" xfId="206"/>
    <cellStyle name="60% - Акцент1 7" xfId="207"/>
    <cellStyle name="60% - Акцент1 8" xfId="208"/>
    <cellStyle name="60% - Акцент1 9" xfId="209"/>
    <cellStyle name="60% - Акцент2" xfId="210"/>
    <cellStyle name="60% - Акцент2 10" xfId="211"/>
    <cellStyle name="60% - Акцент2 11" xfId="212"/>
    <cellStyle name="60% - Акцент2 12" xfId="213"/>
    <cellStyle name="60% - Акцент2 13" xfId="214"/>
    <cellStyle name="60% - Акцент2 14" xfId="215"/>
    <cellStyle name="60% - Акцент2 15" xfId="216"/>
    <cellStyle name="60% - Акцент2 2" xfId="217"/>
    <cellStyle name="60% - Акцент2 3" xfId="218"/>
    <cellStyle name="60% - Акцент2 4" xfId="219"/>
    <cellStyle name="60% - Акцент2 5" xfId="220"/>
    <cellStyle name="60% - Акцент2 6" xfId="221"/>
    <cellStyle name="60% - Акцент2 7" xfId="222"/>
    <cellStyle name="60% - Акцент2 8" xfId="223"/>
    <cellStyle name="60% - Акцент2 9" xfId="224"/>
    <cellStyle name="60% - Акцент3" xfId="225"/>
    <cellStyle name="60% - Акцент3 10" xfId="226"/>
    <cellStyle name="60% - Акцент3 11" xfId="227"/>
    <cellStyle name="60% - Акцент3 12" xfId="228"/>
    <cellStyle name="60% - Акцент3 13" xfId="229"/>
    <cellStyle name="60% - Акцент3 14" xfId="230"/>
    <cellStyle name="60% - Акцент3 15" xfId="231"/>
    <cellStyle name="60% - Акцент3 2" xfId="232"/>
    <cellStyle name="60% - Акцент3 3" xfId="233"/>
    <cellStyle name="60% - Акцент3 4" xfId="234"/>
    <cellStyle name="60% - Акцент3 5" xfId="235"/>
    <cellStyle name="60% - Акцент3 6" xfId="236"/>
    <cellStyle name="60% - Акцент3 7" xfId="237"/>
    <cellStyle name="60% - Акцент3 8" xfId="238"/>
    <cellStyle name="60% - Акцент3 9" xfId="239"/>
    <cellStyle name="60% - Акцент4" xfId="240"/>
    <cellStyle name="60% - Акцент4 10" xfId="241"/>
    <cellStyle name="60% - Акцент4 11" xfId="242"/>
    <cellStyle name="60% - Акцент4 12" xfId="243"/>
    <cellStyle name="60% - Акцент4 13" xfId="244"/>
    <cellStyle name="60% - Акцент4 14" xfId="245"/>
    <cellStyle name="60% - Акцент4 15" xfId="246"/>
    <cellStyle name="60% - Акцент4 2" xfId="247"/>
    <cellStyle name="60% - Акцент4 3" xfId="248"/>
    <cellStyle name="60% - Акцент4 4" xfId="249"/>
    <cellStyle name="60% - Акцент4 5" xfId="250"/>
    <cellStyle name="60% - Акцент4 6" xfId="251"/>
    <cellStyle name="60% - Акцент4 7" xfId="252"/>
    <cellStyle name="60% - Акцент4 8" xfId="253"/>
    <cellStyle name="60% - Акцент4 9" xfId="254"/>
    <cellStyle name="60% - Акцент5" xfId="255"/>
    <cellStyle name="60% - Акцент5 10" xfId="256"/>
    <cellStyle name="60% - Акцент5 11" xfId="257"/>
    <cellStyle name="60% - Акцент5 12" xfId="258"/>
    <cellStyle name="60% - Акцент5 13" xfId="259"/>
    <cellStyle name="60% - Акцент5 14" xfId="260"/>
    <cellStyle name="60% - Акцент5 15" xfId="261"/>
    <cellStyle name="60% - Акцент5 2" xfId="262"/>
    <cellStyle name="60% - Акцент5 3" xfId="263"/>
    <cellStyle name="60% - Акцент5 4" xfId="264"/>
    <cellStyle name="60% - Акцент5 5" xfId="265"/>
    <cellStyle name="60% - Акцент5 6" xfId="266"/>
    <cellStyle name="60% - Акцент5 7" xfId="267"/>
    <cellStyle name="60% - Акцент5 8" xfId="268"/>
    <cellStyle name="60% - Акцент5 9" xfId="269"/>
    <cellStyle name="60% - Акцент6" xfId="270"/>
    <cellStyle name="60% - Акцент6 10" xfId="271"/>
    <cellStyle name="60% - Акцент6 11" xfId="272"/>
    <cellStyle name="60% - Акцент6 12" xfId="273"/>
    <cellStyle name="60% - Акцент6 13" xfId="274"/>
    <cellStyle name="60% - Акцент6 14" xfId="275"/>
    <cellStyle name="60% - Акцент6 15" xfId="276"/>
    <cellStyle name="60% - Акцент6 2" xfId="277"/>
    <cellStyle name="60% - Акцент6 3" xfId="278"/>
    <cellStyle name="60% - Акцент6 4" xfId="279"/>
    <cellStyle name="60% - Акцент6 5" xfId="280"/>
    <cellStyle name="60% - Акцент6 6" xfId="281"/>
    <cellStyle name="60% - Акцент6 7" xfId="282"/>
    <cellStyle name="60% - Акцент6 8" xfId="283"/>
    <cellStyle name="60% - Акцент6 9" xfId="284"/>
    <cellStyle name="Акцент1" xfId="285"/>
    <cellStyle name="Акцент1 10" xfId="286"/>
    <cellStyle name="Акцент1 11" xfId="287"/>
    <cellStyle name="Акцент1 12" xfId="288"/>
    <cellStyle name="Акцент1 13" xfId="289"/>
    <cellStyle name="Акцент1 14" xfId="290"/>
    <cellStyle name="Акцент1 15" xfId="291"/>
    <cellStyle name="Акцент1 2" xfId="292"/>
    <cellStyle name="Акцент1 3" xfId="293"/>
    <cellStyle name="Акцент1 4" xfId="294"/>
    <cellStyle name="Акцент1 5" xfId="295"/>
    <cellStyle name="Акцент1 6" xfId="296"/>
    <cellStyle name="Акцент1 7" xfId="297"/>
    <cellStyle name="Акцент1 8" xfId="298"/>
    <cellStyle name="Акцент1 9" xfId="299"/>
    <cellStyle name="Акцент2" xfId="300"/>
    <cellStyle name="Акцент2 10" xfId="301"/>
    <cellStyle name="Акцент2 11" xfId="302"/>
    <cellStyle name="Акцент2 12" xfId="303"/>
    <cellStyle name="Акцент2 13" xfId="304"/>
    <cellStyle name="Акцент2 14" xfId="305"/>
    <cellStyle name="Акцент2 15" xfId="306"/>
    <cellStyle name="Акцент2 2" xfId="307"/>
    <cellStyle name="Акцент2 3" xfId="308"/>
    <cellStyle name="Акцент2 4" xfId="309"/>
    <cellStyle name="Акцент2 5" xfId="310"/>
    <cellStyle name="Акцент2 6" xfId="311"/>
    <cellStyle name="Акцент2 7" xfId="312"/>
    <cellStyle name="Акцент2 8" xfId="313"/>
    <cellStyle name="Акцент2 9" xfId="314"/>
    <cellStyle name="Акцент3" xfId="315"/>
    <cellStyle name="Акцент3 10" xfId="316"/>
    <cellStyle name="Акцент3 11" xfId="317"/>
    <cellStyle name="Акцент3 12" xfId="318"/>
    <cellStyle name="Акцент3 13" xfId="319"/>
    <cellStyle name="Акцент3 14" xfId="320"/>
    <cellStyle name="Акцент3 15" xfId="321"/>
    <cellStyle name="Акцент3 2" xfId="322"/>
    <cellStyle name="Акцент3 3" xfId="323"/>
    <cellStyle name="Акцент3 4" xfId="324"/>
    <cellStyle name="Акцент3 5" xfId="325"/>
    <cellStyle name="Акцент3 6" xfId="326"/>
    <cellStyle name="Акцент3 7" xfId="327"/>
    <cellStyle name="Акцент3 8" xfId="328"/>
    <cellStyle name="Акцент3 9" xfId="329"/>
    <cellStyle name="Акцент4" xfId="330"/>
    <cellStyle name="Акцент4 10" xfId="331"/>
    <cellStyle name="Акцент4 11" xfId="332"/>
    <cellStyle name="Акцент4 12" xfId="333"/>
    <cellStyle name="Акцент4 13" xfId="334"/>
    <cellStyle name="Акцент4 14" xfId="335"/>
    <cellStyle name="Акцент4 15" xfId="336"/>
    <cellStyle name="Акцент4 2" xfId="337"/>
    <cellStyle name="Акцент4 3" xfId="338"/>
    <cellStyle name="Акцент4 4" xfId="339"/>
    <cellStyle name="Акцент4 5" xfId="340"/>
    <cellStyle name="Акцент4 6" xfId="341"/>
    <cellStyle name="Акцент4 7" xfId="342"/>
    <cellStyle name="Акцент4 8" xfId="343"/>
    <cellStyle name="Акцент4 9" xfId="344"/>
    <cellStyle name="Акцент5" xfId="345"/>
    <cellStyle name="Акцент5 10" xfId="346"/>
    <cellStyle name="Акцент5 11" xfId="347"/>
    <cellStyle name="Акцент5 12" xfId="348"/>
    <cellStyle name="Акцент5 13" xfId="349"/>
    <cellStyle name="Акцент5 14" xfId="350"/>
    <cellStyle name="Акцент5 15" xfId="351"/>
    <cellStyle name="Акцент5 2" xfId="352"/>
    <cellStyle name="Акцент5 3" xfId="353"/>
    <cellStyle name="Акцент5 4" xfId="354"/>
    <cellStyle name="Акцент5 5" xfId="355"/>
    <cellStyle name="Акцент5 6" xfId="356"/>
    <cellStyle name="Акцент5 7" xfId="357"/>
    <cellStyle name="Акцент5 8" xfId="358"/>
    <cellStyle name="Акцент5 9" xfId="359"/>
    <cellStyle name="Акцент6" xfId="360"/>
    <cellStyle name="Акцент6 10" xfId="361"/>
    <cellStyle name="Акцент6 11" xfId="362"/>
    <cellStyle name="Акцент6 12" xfId="363"/>
    <cellStyle name="Акцент6 13" xfId="364"/>
    <cellStyle name="Акцент6 14" xfId="365"/>
    <cellStyle name="Акцент6 15" xfId="366"/>
    <cellStyle name="Акцент6 2" xfId="367"/>
    <cellStyle name="Акцент6 3" xfId="368"/>
    <cellStyle name="Акцент6 4" xfId="369"/>
    <cellStyle name="Акцент6 5" xfId="370"/>
    <cellStyle name="Акцент6 6" xfId="371"/>
    <cellStyle name="Акцент6 7" xfId="372"/>
    <cellStyle name="Акцент6 8" xfId="373"/>
    <cellStyle name="Акцент6 9" xfId="374"/>
    <cellStyle name="Ввод " xfId="375"/>
    <cellStyle name="Ввод  10" xfId="376"/>
    <cellStyle name="Ввод  11" xfId="377"/>
    <cellStyle name="Ввод  12" xfId="378"/>
    <cellStyle name="Ввод  13" xfId="379"/>
    <cellStyle name="Ввод  14" xfId="380"/>
    <cellStyle name="Ввод  15" xfId="381"/>
    <cellStyle name="Ввод  2" xfId="382"/>
    <cellStyle name="Ввод  3" xfId="383"/>
    <cellStyle name="Ввод  4" xfId="384"/>
    <cellStyle name="Ввод  5" xfId="385"/>
    <cellStyle name="Ввод  6" xfId="386"/>
    <cellStyle name="Ввод  7" xfId="387"/>
    <cellStyle name="Ввод  8" xfId="388"/>
    <cellStyle name="Ввод  9" xfId="389"/>
    <cellStyle name="Вывод" xfId="390"/>
    <cellStyle name="Вывод 10" xfId="391"/>
    <cellStyle name="Вывод 11" xfId="392"/>
    <cellStyle name="Вывод 12" xfId="393"/>
    <cellStyle name="Вывод 13" xfId="394"/>
    <cellStyle name="Вывод 14" xfId="395"/>
    <cellStyle name="Вывод 15" xfId="396"/>
    <cellStyle name="Вывод 2" xfId="397"/>
    <cellStyle name="Вывод 3" xfId="398"/>
    <cellStyle name="Вывод 4" xfId="399"/>
    <cellStyle name="Вывод 5" xfId="400"/>
    <cellStyle name="Вывод 6" xfId="401"/>
    <cellStyle name="Вывод 7" xfId="402"/>
    <cellStyle name="Вывод 8" xfId="403"/>
    <cellStyle name="Вывод 9" xfId="404"/>
    <cellStyle name="Вычисление" xfId="405"/>
    <cellStyle name="Вычисление 10" xfId="406"/>
    <cellStyle name="Вычисление 11" xfId="407"/>
    <cellStyle name="Вычисление 12" xfId="408"/>
    <cellStyle name="Вычисление 13" xfId="409"/>
    <cellStyle name="Вычисление 14" xfId="410"/>
    <cellStyle name="Вычисление 15" xfId="411"/>
    <cellStyle name="Вычисление 2" xfId="412"/>
    <cellStyle name="Вычисление 3" xfId="413"/>
    <cellStyle name="Вычисление 4" xfId="414"/>
    <cellStyle name="Вычисление 5" xfId="415"/>
    <cellStyle name="Вычисление 6" xfId="416"/>
    <cellStyle name="Вычисление 7" xfId="417"/>
    <cellStyle name="Вычисление 8" xfId="418"/>
    <cellStyle name="Вычисление 9" xfId="419"/>
    <cellStyle name="Currency" xfId="420"/>
    <cellStyle name="Currency [0]" xfId="421"/>
    <cellStyle name="Заголовок 1" xfId="422"/>
    <cellStyle name="Заголовок 1 10" xfId="423"/>
    <cellStyle name="Заголовок 1 11" xfId="424"/>
    <cellStyle name="Заголовок 1 12" xfId="425"/>
    <cellStyle name="Заголовок 1 13" xfId="426"/>
    <cellStyle name="Заголовок 1 14" xfId="427"/>
    <cellStyle name="Заголовок 1 15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1 6" xfId="433"/>
    <cellStyle name="Заголовок 1 7" xfId="434"/>
    <cellStyle name="Заголовок 1 8" xfId="435"/>
    <cellStyle name="Заголовок 1 9" xfId="436"/>
    <cellStyle name="Заголовок 2" xfId="437"/>
    <cellStyle name="Заголовок 2 10" xfId="438"/>
    <cellStyle name="Заголовок 2 11" xfId="439"/>
    <cellStyle name="Заголовок 2 12" xfId="440"/>
    <cellStyle name="Заголовок 2 13" xfId="441"/>
    <cellStyle name="Заголовок 2 14" xfId="442"/>
    <cellStyle name="Заголовок 2 15" xfId="443"/>
    <cellStyle name="Заголовок 2 2" xfId="444"/>
    <cellStyle name="Заголовок 2 3" xfId="445"/>
    <cellStyle name="Заголовок 2 4" xfId="446"/>
    <cellStyle name="Заголовок 2 5" xfId="447"/>
    <cellStyle name="Заголовок 2 6" xfId="448"/>
    <cellStyle name="Заголовок 2 7" xfId="449"/>
    <cellStyle name="Заголовок 2 8" xfId="450"/>
    <cellStyle name="Заголовок 2 9" xfId="451"/>
    <cellStyle name="Заголовок 3" xfId="452"/>
    <cellStyle name="Заголовок 3 10" xfId="453"/>
    <cellStyle name="Заголовок 3 11" xfId="454"/>
    <cellStyle name="Заголовок 3 12" xfId="455"/>
    <cellStyle name="Заголовок 3 13" xfId="456"/>
    <cellStyle name="Заголовок 3 14" xfId="457"/>
    <cellStyle name="Заголовок 3 15" xfId="458"/>
    <cellStyle name="Заголовок 3 2" xfId="459"/>
    <cellStyle name="Заголовок 3 3" xfId="460"/>
    <cellStyle name="Заголовок 3 4" xfId="461"/>
    <cellStyle name="Заголовок 3 5" xfId="462"/>
    <cellStyle name="Заголовок 3 6" xfId="463"/>
    <cellStyle name="Заголовок 3 7" xfId="464"/>
    <cellStyle name="Заголовок 3 8" xfId="465"/>
    <cellStyle name="Заголовок 3 9" xfId="466"/>
    <cellStyle name="Заголовок 4" xfId="467"/>
    <cellStyle name="Заголовок 4 10" xfId="468"/>
    <cellStyle name="Заголовок 4 11" xfId="469"/>
    <cellStyle name="Заголовок 4 12" xfId="470"/>
    <cellStyle name="Заголовок 4 13" xfId="471"/>
    <cellStyle name="Заголовок 4 14" xfId="472"/>
    <cellStyle name="Заголовок 4 15" xfId="473"/>
    <cellStyle name="Заголовок 4 2" xfId="474"/>
    <cellStyle name="Заголовок 4 3" xfId="475"/>
    <cellStyle name="Заголовок 4 4" xfId="476"/>
    <cellStyle name="Заголовок 4 5" xfId="477"/>
    <cellStyle name="Заголовок 4 6" xfId="478"/>
    <cellStyle name="Заголовок 4 7" xfId="479"/>
    <cellStyle name="Заголовок 4 8" xfId="480"/>
    <cellStyle name="Заголовок 4 9" xfId="481"/>
    <cellStyle name="Итог" xfId="482"/>
    <cellStyle name="Итог 10" xfId="483"/>
    <cellStyle name="Итог 11" xfId="484"/>
    <cellStyle name="Итог 12" xfId="485"/>
    <cellStyle name="Итог 13" xfId="486"/>
    <cellStyle name="Итог 14" xfId="487"/>
    <cellStyle name="Итог 15" xfId="488"/>
    <cellStyle name="Итог 2" xfId="489"/>
    <cellStyle name="Итог 3" xfId="490"/>
    <cellStyle name="Итог 4" xfId="491"/>
    <cellStyle name="Итог 5" xfId="492"/>
    <cellStyle name="Итог 6" xfId="493"/>
    <cellStyle name="Итог 7" xfId="494"/>
    <cellStyle name="Итог 8" xfId="495"/>
    <cellStyle name="Итог 9" xfId="496"/>
    <cellStyle name="Контрольная ячейка" xfId="497"/>
    <cellStyle name="Контрольная ячейка 10" xfId="498"/>
    <cellStyle name="Контрольная ячейка 11" xfId="499"/>
    <cellStyle name="Контрольная ячейка 12" xfId="500"/>
    <cellStyle name="Контрольная ячейка 13" xfId="501"/>
    <cellStyle name="Контрольная ячейка 14" xfId="502"/>
    <cellStyle name="Контрольная ячейка 15" xfId="503"/>
    <cellStyle name="Контрольная ячейка 2" xfId="504"/>
    <cellStyle name="Контрольная ячейка 3" xfId="505"/>
    <cellStyle name="Контрольная ячейка 4" xfId="506"/>
    <cellStyle name="Контрольная ячейка 5" xfId="507"/>
    <cellStyle name="Контрольная ячейка 6" xfId="508"/>
    <cellStyle name="Контрольная ячейка 7" xfId="509"/>
    <cellStyle name="Контрольная ячейка 8" xfId="510"/>
    <cellStyle name="Контрольная ячейка 9" xfId="511"/>
    <cellStyle name="Название" xfId="512"/>
    <cellStyle name="Название 10" xfId="513"/>
    <cellStyle name="Название 11" xfId="514"/>
    <cellStyle name="Название 12" xfId="515"/>
    <cellStyle name="Название 13" xfId="516"/>
    <cellStyle name="Название 14" xfId="517"/>
    <cellStyle name="Название 15" xfId="518"/>
    <cellStyle name="Название 2" xfId="519"/>
    <cellStyle name="Название 3" xfId="520"/>
    <cellStyle name="Название 4" xfId="521"/>
    <cellStyle name="Название 5" xfId="522"/>
    <cellStyle name="Название 6" xfId="523"/>
    <cellStyle name="Название 7" xfId="524"/>
    <cellStyle name="Название 8" xfId="525"/>
    <cellStyle name="Название 9" xfId="526"/>
    <cellStyle name="Нейтральный" xfId="527"/>
    <cellStyle name="Нейтральный 10" xfId="528"/>
    <cellStyle name="Нейтральный 11" xfId="529"/>
    <cellStyle name="Нейтральный 12" xfId="530"/>
    <cellStyle name="Нейтральный 13" xfId="531"/>
    <cellStyle name="Нейтральный 14" xfId="532"/>
    <cellStyle name="Нейтральный 15" xfId="533"/>
    <cellStyle name="Нейтральный 2" xfId="534"/>
    <cellStyle name="Нейтральный 3" xfId="535"/>
    <cellStyle name="Нейтральный 4" xfId="536"/>
    <cellStyle name="Нейтральный 5" xfId="537"/>
    <cellStyle name="Нейтральный 6" xfId="538"/>
    <cellStyle name="Нейтральный 7" xfId="539"/>
    <cellStyle name="Нейтральный 8" xfId="540"/>
    <cellStyle name="Нейтральный 9" xfId="541"/>
    <cellStyle name="Обычный 2" xfId="542"/>
    <cellStyle name="Обычный 3" xfId="543"/>
    <cellStyle name="Обычный_Очистные 6000" xfId="544"/>
    <cellStyle name="Обычный_Свод П +РД" xfId="545"/>
    <cellStyle name="Плохой" xfId="546"/>
    <cellStyle name="Плохой 10" xfId="547"/>
    <cellStyle name="Плохой 11" xfId="548"/>
    <cellStyle name="Плохой 12" xfId="549"/>
    <cellStyle name="Плохой 13" xfId="550"/>
    <cellStyle name="Плохой 14" xfId="551"/>
    <cellStyle name="Плохой 15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яснение" xfId="561"/>
    <cellStyle name="Пояснение 10" xfId="562"/>
    <cellStyle name="Пояснение 11" xfId="563"/>
    <cellStyle name="Пояснение 12" xfId="564"/>
    <cellStyle name="Пояснение 13" xfId="565"/>
    <cellStyle name="Пояснение 14" xfId="566"/>
    <cellStyle name="Пояснение 15" xfId="567"/>
    <cellStyle name="Пояснение 2" xfId="568"/>
    <cellStyle name="Пояснение 3" xfId="569"/>
    <cellStyle name="Пояснение 4" xfId="570"/>
    <cellStyle name="Пояснение 5" xfId="571"/>
    <cellStyle name="Пояснение 6" xfId="572"/>
    <cellStyle name="Пояснение 7" xfId="573"/>
    <cellStyle name="Пояснение 8" xfId="574"/>
    <cellStyle name="Пояснение 9" xfId="575"/>
    <cellStyle name="Примечание" xfId="576"/>
    <cellStyle name="Примечание 10" xfId="577"/>
    <cellStyle name="Примечание 11" xfId="578"/>
    <cellStyle name="Примечание 12" xfId="579"/>
    <cellStyle name="Примечание 13" xfId="580"/>
    <cellStyle name="Примечание 14" xfId="581"/>
    <cellStyle name="Примечание 15" xfId="582"/>
    <cellStyle name="Примечание 2" xfId="583"/>
    <cellStyle name="Примечание 3" xfId="584"/>
    <cellStyle name="Примечание 4" xfId="585"/>
    <cellStyle name="Примечание 5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Связанная ячейка" xfId="592"/>
    <cellStyle name="Связанная ячейка 10" xfId="593"/>
    <cellStyle name="Связанная ячейка 11" xfId="594"/>
    <cellStyle name="Связанная ячейка 12" xfId="595"/>
    <cellStyle name="Связанная ячейка 13" xfId="596"/>
    <cellStyle name="Связанная ячейка 14" xfId="597"/>
    <cellStyle name="Связанная ячейка 15" xfId="598"/>
    <cellStyle name="Связанная ячейка 2" xfId="599"/>
    <cellStyle name="Связанная ячейка 3" xfId="600"/>
    <cellStyle name="Связанная ячейка 4" xfId="601"/>
    <cellStyle name="Связанная ячейка 5" xfId="602"/>
    <cellStyle name="Связанная ячейка 6" xfId="603"/>
    <cellStyle name="Связанная ячейка 7" xfId="604"/>
    <cellStyle name="Связанная ячейка 8" xfId="605"/>
    <cellStyle name="Связанная ячейка 9" xfId="606"/>
    <cellStyle name="Текст предупреждения" xfId="607"/>
    <cellStyle name="Текст предупреждения 10" xfId="608"/>
    <cellStyle name="Текст предупреждения 11" xfId="609"/>
    <cellStyle name="Текст предупреждения 12" xfId="610"/>
    <cellStyle name="Текст предупреждения 13" xfId="611"/>
    <cellStyle name="Текст предупреждения 14" xfId="612"/>
    <cellStyle name="Текст предупреждения 15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Comma" xfId="622"/>
    <cellStyle name="Comma [0]" xfId="623"/>
    <cellStyle name="Хороший" xfId="624"/>
    <cellStyle name="Хороший 10" xfId="625"/>
    <cellStyle name="Хороший 11" xfId="626"/>
    <cellStyle name="Хороший 12" xfId="627"/>
    <cellStyle name="Хороший 13" xfId="628"/>
    <cellStyle name="Хороший 14" xfId="629"/>
    <cellStyle name="Хороший 15" xfId="630"/>
    <cellStyle name="Хороший 2" xfId="631"/>
    <cellStyle name="Хороший 3" xfId="632"/>
    <cellStyle name="Хороший 4" xfId="633"/>
    <cellStyle name="Хороший 5" xfId="634"/>
    <cellStyle name="Хороший 6" xfId="635"/>
    <cellStyle name="Хороший 7" xfId="636"/>
    <cellStyle name="Хороший 8" xfId="637"/>
    <cellStyle name="Хороший 9" xfId="638"/>
    <cellStyle name="㼿㼿" xfId="639"/>
    <cellStyle name="㼿㼿?" xfId="640"/>
    <cellStyle name="㼿㼿㼿" xfId="641"/>
    <cellStyle name="㼿㼿㼿?" xfId="642"/>
    <cellStyle name="㼿㼿㼿㼿" xfId="643"/>
    <cellStyle name="㼿㼿㼿㼿?" xfId="644"/>
    <cellStyle name="㼿㼿㼿㼿㼿" xfId="645"/>
    <cellStyle name="㼿㼿㼿㼿㼿?" xfId="646"/>
    <cellStyle name="㼿㼿㼿㼿㼿㼿?" xfId="647"/>
    <cellStyle name="㼿㼿㼿㼿㼿㼿㼿㼿" xfId="648"/>
    <cellStyle name="㼿㼿㼿㼿㼿㼿㼿㼿㼿" xfId="649"/>
    <cellStyle name="㼿㼿㼿㼿㼿㼿㼿㼿㼿㼿" xfId="6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28"/>
  <sheetViews>
    <sheetView zoomScalePageLayoutView="0" workbookViewId="0" topLeftCell="A1">
      <selection activeCell="F9" sqref="F9"/>
    </sheetView>
  </sheetViews>
  <sheetFormatPr defaultColWidth="11.57421875" defaultRowHeight="12.75"/>
  <cols>
    <col min="1" max="1" width="5.140625" style="1" customWidth="1"/>
    <col min="2" max="2" width="20.57421875" style="1" customWidth="1"/>
    <col min="3" max="3" width="38.7109375" style="1" customWidth="1"/>
    <col min="4" max="4" width="20.7109375" style="1" customWidth="1"/>
    <col min="5" max="5" width="11.7109375" style="1" customWidth="1"/>
    <col min="6" max="6" width="19.7109375" style="2" customWidth="1"/>
    <col min="7" max="16384" width="11.57421875" style="2" customWidth="1"/>
  </cols>
  <sheetData>
    <row r="1" spans="3:5" ht="12.75">
      <c r="C1" s="70" t="s">
        <v>232</v>
      </c>
      <c r="D1" s="70"/>
      <c r="E1" s="70"/>
    </row>
    <row r="2" spans="1:5" ht="12" customHeight="1">
      <c r="A2" s="69"/>
      <c r="B2" s="69"/>
      <c r="C2" s="78" t="s">
        <v>245</v>
      </c>
      <c r="D2" s="78"/>
      <c r="E2" s="78"/>
    </row>
    <row r="3" spans="1:5" s="7" customFormat="1" ht="12.75">
      <c r="A3" s="8"/>
      <c r="C3" s="78" t="s">
        <v>233</v>
      </c>
      <c r="D3" s="78"/>
      <c r="E3" s="78"/>
    </row>
    <row r="4" spans="1:5" s="7" customFormat="1" ht="39" customHeight="1">
      <c r="A4" s="8"/>
      <c r="C4" s="79" t="s">
        <v>247</v>
      </c>
      <c r="D4" s="79"/>
      <c r="E4" s="79"/>
    </row>
    <row r="5" spans="2:4" ht="12.75">
      <c r="B5" s="81" t="s">
        <v>114</v>
      </c>
      <c r="C5" s="81"/>
      <c r="D5" s="81"/>
    </row>
    <row r="6" spans="2:4" ht="12.75">
      <c r="B6" s="80" t="s">
        <v>106</v>
      </c>
      <c r="C6" s="80"/>
      <c r="D6" s="80"/>
    </row>
    <row r="7" ht="12.75">
      <c r="C7" s="3"/>
    </row>
    <row r="8" spans="1:5" ht="12.75">
      <c r="A8" s="77" t="s">
        <v>236</v>
      </c>
      <c r="B8" s="77"/>
      <c r="C8" s="77" t="s">
        <v>234</v>
      </c>
      <c r="D8" s="77"/>
      <c r="E8" s="77"/>
    </row>
    <row r="9" spans="1:5" ht="39" customHeight="1">
      <c r="A9" s="77"/>
      <c r="B9" s="77"/>
      <c r="C9" s="77"/>
      <c r="D9" s="77"/>
      <c r="E9" s="77"/>
    </row>
    <row r="11" spans="1:5" ht="76.5">
      <c r="A11" s="4" t="s">
        <v>0</v>
      </c>
      <c r="B11" s="4" t="s">
        <v>1</v>
      </c>
      <c r="C11" s="4" t="s">
        <v>2</v>
      </c>
      <c r="D11" s="4" t="s">
        <v>3</v>
      </c>
      <c r="E11" s="5" t="s">
        <v>4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319.5" customHeight="1">
      <c r="A13" s="55">
        <v>1</v>
      </c>
      <c r="B13" s="56" t="s">
        <v>5</v>
      </c>
      <c r="C13" s="57" t="s">
        <v>117</v>
      </c>
      <c r="D13" s="56" t="s">
        <v>118</v>
      </c>
      <c r="E13" s="58">
        <v>116.29363</v>
      </c>
    </row>
    <row r="14" spans="1:5" ht="278.25" customHeight="1">
      <c r="A14" s="52">
        <v>2</v>
      </c>
      <c r="B14" s="53" t="s">
        <v>6</v>
      </c>
      <c r="C14" s="53" t="s">
        <v>119</v>
      </c>
      <c r="D14" s="53" t="s">
        <v>120</v>
      </c>
      <c r="E14" s="54">
        <v>940.33644</v>
      </c>
    </row>
    <row r="15" spans="1:5" ht="141.75" customHeight="1">
      <c r="A15" s="9">
        <v>3</v>
      </c>
      <c r="B15" s="10" t="s">
        <v>7</v>
      </c>
      <c r="C15" s="10" t="s">
        <v>121</v>
      </c>
      <c r="D15" s="10" t="s">
        <v>122</v>
      </c>
      <c r="E15" s="59">
        <v>469.04166</v>
      </c>
    </row>
    <row r="16" spans="1:5" ht="229.5" customHeight="1">
      <c r="A16" s="9">
        <v>4</v>
      </c>
      <c r="B16" s="10" t="s">
        <v>8</v>
      </c>
      <c r="C16" s="10" t="s">
        <v>123</v>
      </c>
      <c r="D16" s="10" t="s">
        <v>124</v>
      </c>
      <c r="E16" s="59">
        <v>1723.86418</v>
      </c>
    </row>
    <row r="17" spans="1:5" ht="51" customHeight="1">
      <c r="A17" s="71">
        <v>5</v>
      </c>
      <c r="B17" s="73" t="s">
        <v>9</v>
      </c>
      <c r="C17" s="73" t="s">
        <v>125</v>
      </c>
      <c r="D17" s="73" t="s">
        <v>126</v>
      </c>
      <c r="E17" s="75">
        <v>319.41728</v>
      </c>
    </row>
    <row r="18" spans="1:5" ht="139.5" customHeight="1">
      <c r="A18" s="72"/>
      <c r="B18" s="74"/>
      <c r="C18" s="74"/>
      <c r="D18" s="74"/>
      <c r="E18" s="76"/>
    </row>
    <row r="19" spans="1:5" ht="12.75">
      <c r="A19" s="9">
        <v>6</v>
      </c>
      <c r="B19" s="10" t="s">
        <v>10</v>
      </c>
      <c r="C19" s="10"/>
      <c r="D19" s="10"/>
      <c r="E19" s="59">
        <v>3568.95319</v>
      </c>
    </row>
    <row r="20" spans="1:5" ht="12.75">
      <c r="A20" s="9">
        <v>7</v>
      </c>
      <c r="B20" s="10" t="s">
        <v>11</v>
      </c>
      <c r="C20" s="10"/>
      <c r="D20" s="10" t="s">
        <v>12</v>
      </c>
      <c r="E20" s="59">
        <v>642.41157</v>
      </c>
    </row>
    <row r="21" spans="1:5" ht="12.75">
      <c r="A21" s="9"/>
      <c r="B21" s="11" t="s">
        <v>13</v>
      </c>
      <c r="C21" s="10"/>
      <c r="D21" s="10"/>
      <c r="E21" s="60">
        <v>4211.36476</v>
      </c>
    </row>
    <row r="25" spans="1:5" ht="24.75" customHeight="1">
      <c r="A25" s="85" t="s">
        <v>14</v>
      </c>
      <c r="B25" s="85"/>
      <c r="C25" s="85" t="s">
        <v>162</v>
      </c>
      <c r="D25" s="85"/>
      <c r="E25" s="85"/>
    </row>
    <row r="27" spans="1:7" ht="31.5" customHeight="1">
      <c r="A27" s="24"/>
      <c r="B27" s="65" t="s">
        <v>110</v>
      </c>
      <c r="C27" s="66" t="s">
        <v>243</v>
      </c>
      <c r="D27" s="66"/>
      <c r="E27" s="84"/>
      <c r="F27" s="84"/>
      <c r="G27" s="12"/>
    </row>
    <row r="28" spans="1:7" ht="15.75">
      <c r="A28" s="12"/>
      <c r="B28" s="82"/>
      <c r="C28" s="82"/>
      <c r="D28" s="82"/>
      <c r="E28" s="83"/>
      <c r="F28" s="83"/>
      <c r="G28" s="12"/>
    </row>
  </sheetData>
  <sheetProtection/>
  <mergeCells count="19">
    <mergeCell ref="C3:E3"/>
    <mergeCell ref="C4:E4"/>
    <mergeCell ref="B6:D6"/>
    <mergeCell ref="B5:D5"/>
    <mergeCell ref="B28:D28"/>
    <mergeCell ref="E28:F28"/>
    <mergeCell ref="E27:F27"/>
    <mergeCell ref="A25:B25"/>
    <mergeCell ref="C25:E25"/>
    <mergeCell ref="A2:B2"/>
    <mergeCell ref="C1:E1"/>
    <mergeCell ref="A17:A18"/>
    <mergeCell ref="B17:B18"/>
    <mergeCell ref="C17:C18"/>
    <mergeCell ref="D17:D18"/>
    <mergeCell ref="E17:E18"/>
    <mergeCell ref="A8:B9"/>
    <mergeCell ref="C8:E9"/>
    <mergeCell ref="C2:E2"/>
  </mergeCells>
  <printOptions/>
  <pageMargins left="0.47" right="0.3937007874015748" top="0.1968503937007874" bottom="0.3937007874015748" header="0.5118110236220472" footer="0.1968503937007874"/>
  <pageSetup firstPageNumber="1" useFirstPageNumber="1" horizontalDpi="300" verticalDpi="3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IV4"/>
    </sheetView>
  </sheetViews>
  <sheetFormatPr defaultColWidth="11.57421875" defaultRowHeight="12.75"/>
  <cols>
    <col min="1" max="1" width="3.140625" style="1" customWidth="1"/>
    <col min="2" max="2" width="24.140625" style="1" customWidth="1"/>
    <col min="3" max="3" width="38.7109375" style="1" customWidth="1"/>
    <col min="4" max="4" width="20.7109375" style="1" customWidth="1"/>
    <col min="5" max="5" width="11.7109375" style="1" customWidth="1"/>
    <col min="6" max="6" width="19.7109375" style="2" customWidth="1"/>
    <col min="7" max="16384" width="11.57421875" style="2" customWidth="1"/>
  </cols>
  <sheetData>
    <row r="1" spans="3:5" ht="12.75">
      <c r="C1" s="70" t="s">
        <v>232</v>
      </c>
      <c r="D1" s="70"/>
      <c r="E1" s="70"/>
    </row>
    <row r="2" spans="1:5" ht="12" customHeight="1">
      <c r="A2" s="69"/>
      <c r="B2" s="69"/>
      <c r="C2" s="78" t="s">
        <v>245</v>
      </c>
      <c r="D2" s="78"/>
      <c r="E2" s="78"/>
    </row>
    <row r="3" spans="1:5" s="7" customFormat="1" ht="12.75">
      <c r="A3" s="8"/>
      <c r="C3" s="78" t="s">
        <v>233</v>
      </c>
      <c r="D3" s="78"/>
      <c r="E3" s="78"/>
    </row>
    <row r="4" spans="1:5" s="7" customFormat="1" ht="39" customHeight="1">
      <c r="A4" s="8"/>
      <c r="C4" s="79" t="s">
        <v>247</v>
      </c>
      <c r="D4" s="79"/>
      <c r="E4" s="79"/>
    </row>
    <row r="5" spans="2:4" ht="13.5" customHeight="1">
      <c r="B5" s="81" t="s">
        <v>105</v>
      </c>
      <c r="C5" s="81"/>
      <c r="D5" s="81"/>
    </row>
    <row r="6" spans="2:4" ht="12.75">
      <c r="B6" s="80" t="s">
        <v>237</v>
      </c>
      <c r="C6" s="80"/>
      <c r="D6" s="80"/>
    </row>
    <row r="7" ht="12.75">
      <c r="C7" s="3"/>
    </row>
    <row r="8" spans="1:5" ht="12.75">
      <c r="A8" s="77" t="s">
        <v>236</v>
      </c>
      <c r="B8" s="77"/>
      <c r="C8" s="77" t="s">
        <v>234</v>
      </c>
      <c r="D8" s="77"/>
      <c r="E8" s="77"/>
    </row>
    <row r="9" spans="1:5" ht="19.5" customHeight="1">
      <c r="A9" s="77"/>
      <c r="B9" s="77"/>
      <c r="C9" s="77"/>
      <c r="D9" s="77"/>
      <c r="E9" s="77"/>
    </row>
    <row r="10" spans="1:5" ht="76.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</row>
    <row r="11" spans="1:5" ht="12.75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12.75">
      <c r="A12" s="55"/>
      <c r="B12" s="56" t="s">
        <v>15</v>
      </c>
      <c r="C12" s="57" t="s">
        <v>16</v>
      </c>
      <c r="D12" s="56"/>
      <c r="E12" s="61"/>
    </row>
    <row r="13" spans="1:5" ht="127.5">
      <c r="A13" s="9">
        <v>1</v>
      </c>
      <c r="B13" s="10" t="s">
        <v>17</v>
      </c>
      <c r="C13" s="10" t="s">
        <v>204</v>
      </c>
      <c r="D13" s="10" t="s">
        <v>205</v>
      </c>
      <c r="E13" s="62">
        <v>2.054</v>
      </c>
    </row>
    <row r="14" spans="1:5" ht="191.25" customHeight="1">
      <c r="A14" s="71">
        <v>2</v>
      </c>
      <c r="B14" s="73" t="s">
        <v>18</v>
      </c>
      <c r="C14" s="73" t="s">
        <v>206</v>
      </c>
      <c r="D14" s="73" t="s">
        <v>207</v>
      </c>
      <c r="E14" s="86">
        <v>28.778</v>
      </c>
    </row>
    <row r="15" spans="1:5" ht="26.25" customHeight="1">
      <c r="A15" s="72"/>
      <c r="B15" s="74"/>
      <c r="C15" s="74"/>
      <c r="D15" s="74"/>
      <c r="E15" s="87"/>
    </row>
    <row r="16" spans="1:5" ht="204" customHeight="1">
      <c r="A16" s="9">
        <v>3</v>
      </c>
      <c r="B16" s="10" t="s">
        <v>19</v>
      </c>
      <c r="C16" s="10" t="s">
        <v>208</v>
      </c>
      <c r="D16" s="10" t="s">
        <v>209</v>
      </c>
      <c r="E16" s="62">
        <v>2.099</v>
      </c>
    </row>
    <row r="17" spans="1:5" ht="140.25">
      <c r="A17" s="9">
        <v>4</v>
      </c>
      <c r="B17" s="10" t="s">
        <v>20</v>
      </c>
      <c r="C17" s="10" t="s">
        <v>210</v>
      </c>
      <c r="D17" s="10" t="s">
        <v>211</v>
      </c>
      <c r="E17" s="62">
        <v>12.88</v>
      </c>
    </row>
    <row r="18" spans="1:5" ht="153">
      <c r="A18" s="9">
        <v>5</v>
      </c>
      <c r="B18" s="10" t="s">
        <v>21</v>
      </c>
      <c r="C18" s="10" t="s">
        <v>212</v>
      </c>
      <c r="D18" s="10" t="s">
        <v>213</v>
      </c>
      <c r="E18" s="62">
        <v>15.804</v>
      </c>
    </row>
    <row r="19" spans="1:5" ht="153">
      <c r="A19" s="9">
        <v>6</v>
      </c>
      <c r="B19" s="10" t="s">
        <v>22</v>
      </c>
      <c r="C19" s="10" t="s">
        <v>214</v>
      </c>
      <c r="D19" s="10" t="s">
        <v>215</v>
      </c>
      <c r="E19" s="62">
        <v>5.856</v>
      </c>
    </row>
    <row r="20" spans="1:5" ht="12.75">
      <c r="A20" s="9">
        <v>7</v>
      </c>
      <c r="B20" s="10" t="s">
        <v>23</v>
      </c>
      <c r="C20" s="10"/>
      <c r="D20" s="10"/>
      <c r="E20" s="62">
        <v>67.471</v>
      </c>
    </row>
    <row r="21" spans="1:5" ht="127.5">
      <c r="A21" s="9">
        <v>8</v>
      </c>
      <c r="B21" s="10" t="s">
        <v>24</v>
      </c>
      <c r="C21" s="10" t="s">
        <v>25</v>
      </c>
      <c r="D21" s="10" t="s">
        <v>26</v>
      </c>
      <c r="E21" s="62">
        <v>13.224</v>
      </c>
    </row>
    <row r="22" spans="1:5" ht="25.5">
      <c r="A22" s="9">
        <v>9</v>
      </c>
      <c r="B22" s="10" t="s">
        <v>27</v>
      </c>
      <c r="C22" s="10" t="s">
        <v>28</v>
      </c>
      <c r="D22" s="10" t="s">
        <v>29</v>
      </c>
      <c r="E22" s="62">
        <v>4.048</v>
      </c>
    </row>
    <row r="23" spans="1:5" ht="38.25">
      <c r="A23" s="9">
        <v>10</v>
      </c>
      <c r="B23" s="10" t="s">
        <v>30</v>
      </c>
      <c r="C23" s="10" t="s">
        <v>31</v>
      </c>
      <c r="D23" s="10" t="s">
        <v>32</v>
      </c>
      <c r="E23" s="62">
        <v>12.651</v>
      </c>
    </row>
    <row r="24" spans="1:5" ht="12.75">
      <c r="A24" s="9">
        <v>11</v>
      </c>
      <c r="B24" s="10" t="s">
        <v>33</v>
      </c>
      <c r="C24" s="10"/>
      <c r="D24" s="10"/>
      <c r="E24" s="62">
        <v>97.394</v>
      </c>
    </row>
    <row r="25" spans="1:5" ht="12.75">
      <c r="A25" s="9"/>
      <c r="B25" s="10" t="s">
        <v>15</v>
      </c>
      <c r="C25" s="10" t="s">
        <v>34</v>
      </c>
      <c r="D25" s="10"/>
      <c r="E25" s="62"/>
    </row>
    <row r="26" spans="1:5" ht="229.5" customHeight="1">
      <c r="A26" s="9">
        <v>12</v>
      </c>
      <c r="B26" s="10" t="s">
        <v>35</v>
      </c>
      <c r="C26" s="10" t="s">
        <v>216</v>
      </c>
      <c r="D26" s="10" t="s">
        <v>217</v>
      </c>
      <c r="E26" s="62">
        <v>11.352</v>
      </c>
    </row>
    <row r="27" spans="1:5" ht="140.25">
      <c r="A27" s="9">
        <v>13</v>
      </c>
      <c r="B27" s="10" t="s">
        <v>36</v>
      </c>
      <c r="C27" s="10" t="s">
        <v>218</v>
      </c>
      <c r="D27" s="10" t="s">
        <v>219</v>
      </c>
      <c r="E27" s="62">
        <v>1.399</v>
      </c>
    </row>
    <row r="28" spans="1:5" ht="102" customHeight="1">
      <c r="A28" s="71">
        <v>14</v>
      </c>
      <c r="B28" s="73" t="s">
        <v>20</v>
      </c>
      <c r="C28" s="73" t="s">
        <v>220</v>
      </c>
      <c r="D28" s="73" t="s">
        <v>221</v>
      </c>
      <c r="E28" s="86">
        <v>5.165</v>
      </c>
    </row>
    <row r="29" spans="1:5" ht="90" customHeight="1">
      <c r="A29" s="72"/>
      <c r="B29" s="74"/>
      <c r="C29" s="74"/>
      <c r="D29" s="74"/>
      <c r="E29" s="87"/>
    </row>
    <row r="30" spans="1:5" ht="153">
      <c r="A30" s="9">
        <v>15</v>
      </c>
      <c r="B30" s="10" t="s">
        <v>21</v>
      </c>
      <c r="C30" s="10" t="s">
        <v>222</v>
      </c>
      <c r="D30" s="10" t="s">
        <v>223</v>
      </c>
      <c r="E30" s="62">
        <v>9.654</v>
      </c>
    </row>
    <row r="31" spans="1:5" ht="153">
      <c r="A31" s="9">
        <v>16</v>
      </c>
      <c r="B31" s="10" t="s">
        <v>22</v>
      </c>
      <c r="C31" s="10" t="s">
        <v>224</v>
      </c>
      <c r="D31" s="10" t="s">
        <v>225</v>
      </c>
      <c r="E31" s="62">
        <v>3.618</v>
      </c>
    </row>
    <row r="32" spans="1:5" ht="140.25">
      <c r="A32" s="9">
        <v>17</v>
      </c>
      <c r="B32" s="10" t="s">
        <v>37</v>
      </c>
      <c r="C32" s="10" t="s">
        <v>226</v>
      </c>
      <c r="D32" s="10" t="s">
        <v>227</v>
      </c>
      <c r="E32" s="62">
        <v>1.739</v>
      </c>
    </row>
    <row r="33" spans="1:5" ht="140.25">
      <c r="A33" s="9">
        <v>18</v>
      </c>
      <c r="B33" s="10" t="s">
        <v>38</v>
      </c>
      <c r="C33" s="10" t="s">
        <v>228</v>
      </c>
      <c r="D33" s="10" t="s">
        <v>229</v>
      </c>
      <c r="E33" s="62">
        <v>0.592</v>
      </c>
    </row>
    <row r="34" spans="1:5" ht="12.75">
      <c r="A34" s="9">
        <v>19</v>
      </c>
      <c r="B34" s="10" t="s">
        <v>23</v>
      </c>
      <c r="C34" s="10"/>
      <c r="D34" s="10"/>
      <c r="E34" s="62">
        <v>33.519</v>
      </c>
    </row>
    <row r="35" spans="1:5" ht="111.75" customHeight="1">
      <c r="A35" s="9">
        <v>20</v>
      </c>
      <c r="B35" s="10" t="s">
        <v>39</v>
      </c>
      <c r="C35" s="10" t="s">
        <v>40</v>
      </c>
      <c r="D35" s="10" t="s">
        <v>41</v>
      </c>
      <c r="E35" s="62">
        <v>13.091</v>
      </c>
    </row>
    <row r="36" spans="1:5" ht="92.25" customHeight="1">
      <c r="A36" s="9">
        <v>21</v>
      </c>
      <c r="B36" s="10" t="s">
        <v>42</v>
      </c>
      <c r="C36" s="10" t="s">
        <v>43</v>
      </c>
      <c r="D36" s="10" t="s">
        <v>44</v>
      </c>
      <c r="E36" s="62">
        <v>5.629</v>
      </c>
    </row>
    <row r="37" spans="1:5" ht="12.75">
      <c r="A37" s="9">
        <v>22</v>
      </c>
      <c r="B37" s="10" t="s">
        <v>33</v>
      </c>
      <c r="C37" s="10"/>
      <c r="D37" s="10"/>
      <c r="E37" s="62">
        <v>52.239</v>
      </c>
    </row>
    <row r="38" spans="1:5" ht="12.75">
      <c r="A38" s="9">
        <v>23</v>
      </c>
      <c r="B38" s="10" t="s">
        <v>10</v>
      </c>
      <c r="C38" s="10"/>
      <c r="D38" s="10"/>
      <c r="E38" s="62">
        <v>149.633</v>
      </c>
    </row>
    <row r="39" spans="1:5" ht="12.75">
      <c r="A39" s="9">
        <v>24</v>
      </c>
      <c r="B39" s="10" t="s">
        <v>11</v>
      </c>
      <c r="C39" s="10"/>
      <c r="D39" s="10" t="s">
        <v>45</v>
      </c>
      <c r="E39" s="62">
        <v>26.934</v>
      </c>
    </row>
    <row r="40" spans="1:5" ht="12.75">
      <c r="A40" s="9"/>
      <c r="B40" s="11" t="s">
        <v>13</v>
      </c>
      <c r="C40" s="10"/>
      <c r="D40" s="10"/>
      <c r="E40" s="63">
        <v>176.567</v>
      </c>
    </row>
    <row r="42" spans="1:5" ht="29.25" customHeight="1">
      <c r="A42" s="85" t="s">
        <v>14</v>
      </c>
      <c r="B42" s="85"/>
      <c r="C42" s="85" t="s">
        <v>230</v>
      </c>
      <c r="D42" s="85"/>
      <c r="E42" s="85"/>
    </row>
    <row r="44" spans="1:7" ht="31.5" customHeight="1">
      <c r="A44" s="24"/>
      <c r="B44" s="65" t="s">
        <v>110</v>
      </c>
      <c r="C44" s="66" t="s">
        <v>243</v>
      </c>
      <c r="D44" s="66"/>
      <c r="E44" s="84"/>
      <c r="F44" s="84"/>
      <c r="G44" s="12"/>
    </row>
  </sheetData>
  <sheetProtection/>
  <mergeCells count="22">
    <mergeCell ref="E28:E29"/>
    <mergeCell ref="A42:B42"/>
    <mergeCell ref="A8:B9"/>
    <mergeCell ref="C8:E9"/>
    <mergeCell ref="E44:F44"/>
    <mergeCell ref="C1:E1"/>
    <mergeCell ref="C3:E3"/>
    <mergeCell ref="C4:E4"/>
    <mergeCell ref="A28:A29"/>
    <mergeCell ref="B28:B29"/>
    <mergeCell ref="C28:C29"/>
    <mergeCell ref="D28:D29"/>
    <mergeCell ref="C42:E42"/>
    <mergeCell ref="A14:A15"/>
    <mergeCell ref="B14:B15"/>
    <mergeCell ref="C14:C15"/>
    <mergeCell ref="C2:E2"/>
    <mergeCell ref="E14:E15"/>
    <mergeCell ref="D14:D15"/>
    <mergeCell ref="A2:B2"/>
    <mergeCell ref="B5:D5"/>
    <mergeCell ref="B6:D6"/>
  </mergeCells>
  <printOptions/>
  <pageMargins left="0.31496062992125984" right="0.31496062992125984" top="0.35433070866141736" bottom="0.3" header="0.31496062992125984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52.140625" style="0" customWidth="1"/>
    <col min="4" max="4" width="20.7109375" style="0" customWidth="1"/>
    <col min="5" max="5" width="11.7109375" style="0" customWidth="1"/>
  </cols>
  <sheetData>
    <row r="1" spans="1:5" s="2" customFormat="1" ht="12.75">
      <c r="A1" s="1"/>
      <c r="B1" s="1"/>
      <c r="C1" s="70" t="s">
        <v>232</v>
      </c>
      <c r="D1" s="70"/>
      <c r="E1" s="70"/>
    </row>
    <row r="2" spans="1:5" s="2" customFormat="1" ht="12" customHeight="1">
      <c r="A2" s="69"/>
      <c r="B2" s="69"/>
      <c r="C2" s="78" t="s">
        <v>245</v>
      </c>
      <c r="D2" s="78"/>
      <c r="E2" s="78"/>
    </row>
    <row r="3" spans="1:5" s="7" customFormat="1" ht="12.75">
      <c r="A3" s="8"/>
      <c r="C3" s="78" t="s">
        <v>233</v>
      </c>
      <c r="D3" s="78"/>
      <c r="E3" s="78"/>
    </row>
    <row r="4" spans="1:5" s="7" customFormat="1" ht="39" customHeight="1">
      <c r="A4" s="8"/>
      <c r="C4" s="79" t="s">
        <v>247</v>
      </c>
      <c r="D4" s="79"/>
      <c r="E4" s="79"/>
    </row>
    <row r="5" spans="2:4" ht="12.75">
      <c r="B5" s="81" t="s">
        <v>238</v>
      </c>
      <c r="C5" s="81"/>
      <c r="D5" s="81"/>
    </row>
    <row r="6" spans="2:4" ht="12.75">
      <c r="B6" s="80" t="s">
        <v>239</v>
      </c>
      <c r="C6" s="80"/>
      <c r="D6" s="80"/>
    </row>
    <row r="7" ht="12.75">
      <c r="C7" s="3"/>
    </row>
    <row r="8" spans="1:5" ht="12.75" customHeight="1">
      <c r="A8" s="77" t="s">
        <v>236</v>
      </c>
      <c r="B8" s="77"/>
      <c r="C8" s="77" t="s">
        <v>234</v>
      </c>
      <c r="D8" s="77"/>
      <c r="E8" s="77"/>
    </row>
    <row r="9" spans="1:5" ht="12.75">
      <c r="A9" s="77"/>
      <c r="B9" s="77"/>
      <c r="C9" s="77"/>
      <c r="D9" s="77"/>
      <c r="E9" s="77"/>
    </row>
    <row r="11" spans="1:6" ht="80.25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4</v>
      </c>
      <c r="F11" s="51"/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12.75">
      <c r="A13" s="55"/>
      <c r="B13" s="56" t="s">
        <v>15</v>
      </c>
      <c r="C13" s="57" t="s">
        <v>16</v>
      </c>
      <c r="D13" s="56"/>
      <c r="E13" s="61"/>
    </row>
    <row r="14" spans="1:8" ht="133.5" customHeight="1">
      <c r="A14" s="9">
        <v>1</v>
      </c>
      <c r="B14" s="10" t="s">
        <v>79</v>
      </c>
      <c r="C14" s="10" t="s">
        <v>163</v>
      </c>
      <c r="D14" s="10" t="s">
        <v>164</v>
      </c>
      <c r="E14" s="62">
        <v>0.488</v>
      </c>
      <c r="H14" t="s">
        <v>113</v>
      </c>
    </row>
    <row r="15" spans="1:5" ht="119.25" customHeight="1">
      <c r="A15" s="9">
        <v>2</v>
      </c>
      <c r="B15" s="10" t="s">
        <v>80</v>
      </c>
      <c r="C15" s="10" t="s">
        <v>165</v>
      </c>
      <c r="D15" s="10" t="s">
        <v>166</v>
      </c>
      <c r="E15" s="62">
        <v>19.288</v>
      </c>
    </row>
    <row r="16" spans="1:5" ht="120.75" customHeight="1">
      <c r="A16" s="9">
        <v>3</v>
      </c>
      <c r="B16" s="10" t="s">
        <v>81</v>
      </c>
      <c r="C16" s="10" t="s">
        <v>167</v>
      </c>
      <c r="D16" s="10" t="s">
        <v>168</v>
      </c>
      <c r="E16" s="62">
        <v>1.572</v>
      </c>
    </row>
    <row r="17" spans="1:5" ht="122.25" customHeight="1">
      <c r="A17" s="9">
        <v>4</v>
      </c>
      <c r="B17" s="10" t="s">
        <v>82</v>
      </c>
      <c r="C17" s="10" t="s">
        <v>169</v>
      </c>
      <c r="D17" s="10" t="s">
        <v>170</v>
      </c>
      <c r="E17" s="62">
        <v>24.005</v>
      </c>
    </row>
    <row r="18" spans="1:5" ht="18" customHeight="1">
      <c r="A18" s="9">
        <v>5</v>
      </c>
      <c r="B18" s="10" t="s">
        <v>23</v>
      </c>
      <c r="C18" s="10"/>
      <c r="D18" s="10"/>
      <c r="E18" s="62">
        <v>45.353</v>
      </c>
    </row>
    <row r="19" spans="1:5" ht="45" customHeight="1">
      <c r="A19" s="9">
        <v>6</v>
      </c>
      <c r="B19" s="10" t="s">
        <v>51</v>
      </c>
      <c r="C19" s="10" t="s">
        <v>83</v>
      </c>
      <c r="D19" s="10" t="s">
        <v>53</v>
      </c>
      <c r="E19" s="62">
        <v>8.889</v>
      </c>
    </row>
    <row r="20" spans="1:5" ht="46.5" customHeight="1">
      <c r="A20" s="9">
        <v>7</v>
      </c>
      <c r="B20" s="10" t="s">
        <v>27</v>
      </c>
      <c r="C20" s="10" t="s">
        <v>54</v>
      </c>
      <c r="D20" s="10" t="s">
        <v>55</v>
      </c>
      <c r="E20" s="62">
        <v>2.721</v>
      </c>
    </row>
    <row r="21" spans="1:5" ht="47.25" customHeight="1">
      <c r="A21" s="9">
        <v>8</v>
      </c>
      <c r="B21" s="10" t="s">
        <v>30</v>
      </c>
      <c r="C21" s="10" t="s">
        <v>56</v>
      </c>
      <c r="D21" s="10" t="s">
        <v>57</v>
      </c>
      <c r="E21" s="62">
        <v>8.504</v>
      </c>
    </row>
    <row r="22" spans="1:5" ht="12.75">
      <c r="A22" s="9">
        <v>9</v>
      </c>
      <c r="B22" s="10" t="s">
        <v>33</v>
      </c>
      <c r="C22" s="10"/>
      <c r="D22" s="10"/>
      <c r="E22" s="62">
        <v>65.467</v>
      </c>
    </row>
    <row r="23" spans="1:5" ht="18" customHeight="1">
      <c r="A23" s="9"/>
      <c r="B23" s="10" t="s">
        <v>15</v>
      </c>
      <c r="C23" s="10" t="s">
        <v>58</v>
      </c>
      <c r="D23" s="10"/>
      <c r="E23" s="62"/>
    </row>
    <row r="24" spans="1:5" ht="134.25" customHeight="1">
      <c r="A24" s="9">
        <v>10</v>
      </c>
      <c r="B24" s="10" t="s">
        <v>84</v>
      </c>
      <c r="C24" s="10" t="s">
        <v>171</v>
      </c>
      <c r="D24" s="10" t="s">
        <v>172</v>
      </c>
      <c r="E24" s="62">
        <v>7.631</v>
      </c>
    </row>
    <row r="25" spans="1:5" ht="12.75" customHeight="1">
      <c r="A25" s="71">
        <v>11</v>
      </c>
      <c r="B25" s="73" t="s">
        <v>85</v>
      </c>
      <c r="C25" s="73" t="s">
        <v>173</v>
      </c>
      <c r="D25" s="73" t="s">
        <v>174</v>
      </c>
      <c r="E25" s="86">
        <v>12.705</v>
      </c>
    </row>
    <row r="26" spans="1:5" ht="121.5" customHeight="1">
      <c r="A26" s="72"/>
      <c r="B26" s="74"/>
      <c r="C26" s="74"/>
      <c r="D26" s="74"/>
      <c r="E26" s="87"/>
    </row>
    <row r="27" spans="1:5" ht="123" customHeight="1">
      <c r="A27" s="9">
        <v>12</v>
      </c>
      <c r="B27" s="10" t="s">
        <v>60</v>
      </c>
      <c r="C27" s="10" t="s">
        <v>175</v>
      </c>
      <c r="D27" s="10" t="s">
        <v>176</v>
      </c>
      <c r="E27" s="62">
        <v>11.288</v>
      </c>
    </row>
    <row r="28" spans="1:5" ht="124.5" customHeight="1">
      <c r="A28" s="9">
        <v>13</v>
      </c>
      <c r="B28" s="10" t="s">
        <v>86</v>
      </c>
      <c r="C28" s="10" t="s">
        <v>177</v>
      </c>
      <c r="D28" s="10" t="s">
        <v>178</v>
      </c>
      <c r="E28" s="62">
        <v>0.922</v>
      </c>
    </row>
    <row r="29" spans="1:5" ht="127.5" customHeight="1">
      <c r="A29" s="9">
        <v>14</v>
      </c>
      <c r="B29" s="10" t="s">
        <v>87</v>
      </c>
      <c r="C29" s="10" t="s">
        <v>179</v>
      </c>
      <c r="D29" s="10" t="s">
        <v>180</v>
      </c>
      <c r="E29" s="62">
        <v>3.053</v>
      </c>
    </row>
    <row r="30" spans="1:5" ht="12.75" customHeight="1">
      <c r="A30" s="71">
        <v>15</v>
      </c>
      <c r="B30" s="73" t="s">
        <v>88</v>
      </c>
      <c r="C30" s="73" t="s">
        <v>181</v>
      </c>
      <c r="D30" s="73" t="s">
        <v>182</v>
      </c>
      <c r="E30" s="86">
        <v>4.26</v>
      </c>
    </row>
    <row r="31" spans="1:5" ht="113.25" customHeight="1">
      <c r="A31" s="72"/>
      <c r="B31" s="74"/>
      <c r="C31" s="74"/>
      <c r="D31" s="74"/>
      <c r="E31" s="87"/>
    </row>
    <row r="32" spans="1:5" ht="124.5" customHeight="1">
      <c r="A32" s="9">
        <v>16</v>
      </c>
      <c r="B32" s="10" t="s">
        <v>89</v>
      </c>
      <c r="C32" s="10" t="s">
        <v>183</v>
      </c>
      <c r="D32" s="10" t="s">
        <v>184</v>
      </c>
      <c r="E32" s="62">
        <v>3.438</v>
      </c>
    </row>
    <row r="33" spans="1:5" ht="12.75">
      <c r="A33" s="9">
        <v>17</v>
      </c>
      <c r="B33" s="10" t="s">
        <v>23</v>
      </c>
      <c r="C33" s="10"/>
      <c r="D33" s="10"/>
      <c r="E33" s="62">
        <v>43.297</v>
      </c>
    </row>
    <row r="34" spans="1:5" ht="12.75">
      <c r="A34" s="9">
        <v>18</v>
      </c>
      <c r="B34" s="10" t="s">
        <v>33</v>
      </c>
      <c r="C34" s="10"/>
      <c r="D34" s="10"/>
      <c r="E34" s="62">
        <v>43.297</v>
      </c>
    </row>
    <row r="35" spans="1:5" ht="12.75">
      <c r="A35" s="9"/>
      <c r="B35" s="10" t="s">
        <v>15</v>
      </c>
      <c r="C35" s="10" t="s">
        <v>34</v>
      </c>
      <c r="D35" s="10"/>
      <c r="E35" s="62"/>
    </row>
    <row r="36" spans="1:5" ht="131.25" customHeight="1">
      <c r="A36" s="9">
        <v>19</v>
      </c>
      <c r="B36" s="10" t="s">
        <v>79</v>
      </c>
      <c r="C36" s="10" t="s">
        <v>185</v>
      </c>
      <c r="D36" s="10" t="s">
        <v>186</v>
      </c>
      <c r="E36" s="62">
        <v>0.388</v>
      </c>
    </row>
    <row r="37" spans="1:5" ht="136.5" customHeight="1">
      <c r="A37" s="9">
        <v>20</v>
      </c>
      <c r="B37" s="10" t="s">
        <v>90</v>
      </c>
      <c r="C37" s="10" t="s">
        <v>187</v>
      </c>
      <c r="D37" s="10" t="s">
        <v>188</v>
      </c>
      <c r="E37" s="62">
        <v>118.452</v>
      </c>
    </row>
    <row r="38" spans="1:5" ht="12.75" customHeight="1">
      <c r="A38" s="71">
        <v>21</v>
      </c>
      <c r="B38" s="73" t="s">
        <v>84</v>
      </c>
      <c r="C38" s="73" t="s">
        <v>189</v>
      </c>
      <c r="D38" s="73" t="s">
        <v>190</v>
      </c>
      <c r="E38" s="86">
        <v>1.145</v>
      </c>
    </row>
    <row r="39" spans="1:5" ht="197.25" customHeight="1">
      <c r="A39" s="72"/>
      <c r="B39" s="74"/>
      <c r="C39" s="74"/>
      <c r="D39" s="74"/>
      <c r="E39" s="87"/>
    </row>
    <row r="40" spans="1:5" ht="213" customHeight="1">
      <c r="A40" s="9">
        <v>22</v>
      </c>
      <c r="B40" s="10" t="s">
        <v>85</v>
      </c>
      <c r="C40" s="10" t="s">
        <v>191</v>
      </c>
      <c r="D40" s="10" t="s">
        <v>192</v>
      </c>
      <c r="E40" s="62">
        <v>1.906</v>
      </c>
    </row>
    <row r="41" spans="1:5" ht="184.5" customHeight="1">
      <c r="A41" s="9">
        <v>23</v>
      </c>
      <c r="B41" s="10" t="s">
        <v>60</v>
      </c>
      <c r="C41" s="10" t="s">
        <v>193</v>
      </c>
      <c r="D41" s="10" t="s">
        <v>194</v>
      </c>
      <c r="E41" s="62">
        <v>1.355</v>
      </c>
    </row>
    <row r="42" spans="1:5" ht="12.75" customHeight="1">
      <c r="A42" s="71">
        <v>24</v>
      </c>
      <c r="B42" s="73" t="s">
        <v>86</v>
      </c>
      <c r="C42" s="73" t="s">
        <v>195</v>
      </c>
      <c r="D42" s="73" t="s">
        <v>196</v>
      </c>
      <c r="E42" s="86">
        <v>0.138</v>
      </c>
    </row>
    <row r="43" spans="1:5" ht="189" customHeight="1">
      <c r="A43" s="72"/>
      <c r="B43" s="74"/>
      <c r="C43" s="74"/>
      <c r="D43" s="74"/>
      <c r="E43" s="87"/>
    </row>
    <row r="44" spans="1:5" ht="173.25" customHeight="1">
      <c r="A44" s="9">
        <v>25</v>
      </c>
      <c r="B44" s="10" t="s">
        <v>87</v>
      </c>
      <c r="C44" s="10" t="s">
        <v>197</v>
      </c>
      <c r="D44" s="10" t="s">
        <v>198</v>
      </c>
      <c r="E44" s="62">
        <v>0.458</v>
      </c>
    </row>
    <row r="45" spans="1:5" ht="241.5" customHeight="1">
      <c r="A45" s="9">
        <v>26</v>
      </c>
      <c r="B45" s="10" t="s">
        <v>88</v>
      </c>
      <c r="C45" s="10" t="s">
        <v>199</v>
      </c>
      <c r="D45" s="10" t="s">
        <v>200</v>
      </c>
      <c r="E45" s="62">
        <v>0.639</v>
      </c>
    </row>
    <row r="46" spans="1:5" ht="12.75" customHeight="1">
      <c r="A46" s="71">
        <v>27</v>
      </c>
      <c r="B46" s="73" t="s">
        <v>89</v>
      </c>
      <c r="C46" s="73" t="s">
        <v>201</v>
      </c>
      <c r="D46" s="73" t="s">
        <v>202</v>
      </c>
      <c r="E46" s="86">
        <v>0.516</v>
      </c>
    </row>
    <row r="47" spans="1:5" ht="161.25" customHeight="1">
      <c r="A47" s="72"/>
      <c r="B47" s="74"/>
      <c r="C47" s="74"/>
      <c r="D47" s="74"/>
      <c r="E47" s="87"/>
    </row>
    <row r="48" spans="1:5" ht="113.25" customHeight="1">
      <c r="A48" s="9">
        <v>28</v>
      </c>
      <c r="B48" s="10" t="s">
        <v>74</v>
      </c>
      <c r="C48" s="10" t="s">
        <v>159</v>
      </c>
      <c r="D48" s="10" t="s">
        <v>160</v>
      </c>
      <c r="E48" s="62">
        <v>20.965</v>
      </c>
    </row>
    <row r="49" spans="1:5" ht="12.75">
      <c r="A49" s="9">
        <v>29</v>
      </c>
      <c r="B49" s="10" t="s">
        <v>23</v>
      </c>
      <c r="C49" s="10"/>
      <c r="D49" s="10"/>
      <c r="E49" s="62">
        <v>145.962</v>
      </c>
    </row>
    <row r="50" spans="1:5" ht="72.75" customHeight="1">
      <c r="A50" s="9">
        <v>30</v>
      </c>
      <c r="B50" s="10" t="s">
        <v>91</v>
      </c>
      <c r="C50" s="10" t="s">
        <v>76</v>
      </c>
      <c r="D50" s="10" t="s">
        <v>92</v>
      </c>
      <c r="E50" s="62">
        <v>30.652</v>
      </c>
    </row>
    <row r="51" spans="1:5" ht="12.75">
      <c r="A51" s="9">
        <v>31</v>
      </c>
      <c r="B51" s="10" t="s">
        <v>33</v>
      </c>
      <c r="C51" s="10"/>
      <c r="D51" s="10"/>
      <c r="E51" s="62">
        <v>176.614</v>
      </c>
    </row>
    <row r="52" spans="1:5" ht="12.75">
      <c r="A52" s="9">
        <v>32</v>
      </c>
      <c r="B52" s="10" t="s">
        <v>10</v>
      </c>
      <c r="C52" s="10"/>
      <c r="D52" s="10"/>
      <c r="E52" s="62">
        <v>285.378</v>
      </c>
    </row>
    <row r="53" spans="1:5" ht="12.75">
      <c r="A53" s="9">
        <v>33</v>
      </c>
      <c r="B53" s="10" t="s">
        <v>11</v>
      </c>
      <c r="C53" s="10"/>
      <c r="D53" s="10" t="s">
        <v>93</v>
      </c>
      <c r="E53" s="62">
        <v>51.368</v>
      </c>
    </row>
    <row r="54" spans="1:5" ht="24" customHeight="1">
      <c r="A54" s="9"/>
      <c r="B54" s="11" t="s">
        <v>13</v>
      </c>
      <c r="C54" s="10"/>
      <c r="D54" s="10"/>
      <c r="E54" s="63">
        <v>336.746</v>
      </c>
    </row>
    <row r="58" spans="1:5" ht="12.75" customHeight="1">
      <c r="A58" s="85" t="s">
        <v>14</v>
      </c>
      <c r="B58" s="85"/>
      <c r="C58" s="85" t="s">
        <v>203</v>
      </c>
      <c r="D58" s="85"/>
      <c r="E58" s="85"/>
    </row>
    <row r="61" spans="1:7" ht="31.5" customHeight="1">
      <c r="A61" s="24"/>
      <c r="B61" s="65" t="s">
        <v>110</v>
      </c>
      <c r="C61" s="66" t="s">
        <v>243</v>
      </c>
      <c r="D61" s="66"/>
      <c r="E61" s="84"/>
      <c r="F61" s="84"/>
      <c r="G61" s="12"/>
    </row>
  </sheetData>
  <sheetProtection/>
  <mergeCells count="37">
    <mergeCell ref="E61:F61"/>
    <mergeCell ref="A42:A43"/>
    <mergeCell ref="B42:B43"/>
    <mergeCell ref="C42:C43"/>
    <mergeCell ref="A58:B58"/>
    <mergeCell ref="C58:E58"/>
    <mergeCell ref="B46:B47"/>
    <mergeCell ref="C46:C47"/>
    <mergeCell ref="D46:D47"/>
    <mergeCell ref="E46:E47"/>
    <mergeCell ref="D42:D43"/>
    <mergeCell ref="E42:E43"/>
    <mergeCell ref="A46:A47"/>
    <mergeCell ref="A25:A26"/>
    <mergeCell ref="B25:B26"/>
    <mergeCell ref="C25:C26"/>
    <mergeCell ref="D25:D26"/>
    <mergeCell ref="E25:E26"/>
    <mergeCell ref="A30:A31"/>
    <mergeCell ref="B30:B31"/>
    <mergeCell ref="C1:E1"/>
    <mergeCell ref="B5:D5"/>
    <mergeCell ref="B6:D6"/>
    <mergeCell ref="A8:B9"/>
    <mergeCell ref="C8:E9"/>
    <mergeCell ref="C2:E2"/>
    <mergeCell ref="C3:E3"/>
    <mergeCell ref="C4:E4"/>
    <mergeCell ref="A2:B2"/>
    <mergeCell ref="D30:D31"/>
    <mergeCell ref="E30:E31"/>
    <mergeCell ref="A38:A39"/>
    <mergeCell ref="B38:B39"/>
    <mergeCell ref="C38:C39"/>
    <mergeCell ref="D38:D39"/>
    <mergeCell ref="E38:E39"/>
    <mergeCell ref="C30:C3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5.140625" style="0" customWidth="1"/>
    <col min="2" max="2" width="20.57421875" style="0" customWidth="1"/>
    <col min="3" max="3" width="46.140625" style="0" customWidth="1"/>
    <col min="4" max="4" width="20.7109375" style="0" customWidth="1"/>
    <col min="5" max="5" width="11.7109375" style="0" customWidth="1"/>
  </cols>
  <sheetData>
    <row r="1" spans="1:5" s="2" customFormat="1" ht="12.75">
      <c r="A1" s="1"/>
      <c r="B1" s="1"/>
      <c r="C1" s="70" t="s">
        <v>232</v>
      </c>
      <c r="D1" s="70"/>
      <c r="E1" s="70"/>
    </row>
    <row r="2" spans="1:5" s="2" customFormat="1" ht="12" customHeight="1">
      <c r="A2" s="69"/>
      <c r="B2" s="69"/>
      <c r="C2" s="78" t="s">
        <v>245</v>
      </c>
      <c r="D2" s="78"/>
      <c r="E2" s="78"/>
    </row>
    <row r="3" spans="1:5" s="7" customFormat="1" ht="12.75">
      <c r="A3" s="8"/>
      <c r="C3" s="78" t="s">
        <v>233</v>
      </c>
      <c r="D3" s="78"/>
      <c r="E3" s="78"/>
    </row>
    <row r="4" spans="1:5" s="7" customFormat="1" ht="39" customHeight="1">
      <c r="A4" s="8"/>
      <c r="C4" s="79" t="s">
        <v>247</v>
      </c>
      <c r="D4" s="79"/>
      <c r="E4" s="79"/>
    </row>
    <row r="5" spans="2:4" ht="12.75">
      <c r="B5" s="81" t="s">
        <v>46</v>
      </c>
      <c r="C5" s="81"/>
      <c r="D5" s="81"/>
    </row>
    <row r="6" spans="2:4" ht="12.75">
      <c r="B6" s="80" t="s">
        <v>240</v>
      </c>
      <c r="C6" s="80"/>
      <c r="D6" s="80"/>
    </row>
    <row r="7" ht="12.75">
      <c r="C7" s="3"/>
    </row>
    <row r="8" spans="1:5" ht="12.75" customHeight="1">
      <c r="A8" s="77" t="s">
        <v>236</v>
      </c>
      <c r="B8" s="77"/>
      <c r="C8" s="77" t="s">
        <v>234</v>
      </c>
      <c r="D8" s="77"/>
      <c r="E8" s="77"/>
    </row>
    <row r="9" spans="1:5" ht="12.75">
      <c r="A9" s="77"/>
      <c r="B9" s="77"/>
      <c r="C9" s="77"/>
      <c r="D9" s="77"/>
      <c r="E9" s="77"/>
    </row>
    <row r="11" spans="1:5" ht="84" customHeight="1">
      <c r="A11" s="4" t="s">
        <v>0</v>
      </c>
      <c r="B11" s="4" t="s">
        <v>1</v>
      </c>
      <c r="C11" s="4" t="s">
        <v>2</v>
      </c>
      <c r="D11" s="4" t="s">
        <v>3</v>
      </c>
      <c r="E11" s="5" t="s">
        <v>4</v>
      </c>
    </row>
    <row r="12" spans="1:5" ht="12.75">
      <c r="A12" s="6">
        <v>1</v>
      </c>
      <c r="B12" s="6">
        <v>2</v>
      </c>
      <c r="C12" s="6">
        <v>3</v>
      </c>
      <c r="D12" s="6">
        <v>4</v>
      </c>
      <c r="E12" s="6">
        <v>5</v>
      </c>
    </row>
    <row r="13" spans="1:5" ht="12.75">
      <c r="A13" s="55"/>
      <c r="B13" s="56" t="s">
        <v>15</v>
      </c>
      <c r="C13" s="57" t="s">
        <v>16</v>
      </c>
      <c r="D13" s="56"/>
      <c r="E13" s="61"/>
    </row>
    <row r="14" spans="1:5" ht="213.75" customHeight="1">
      <c r="A14" s="9">
        <v>1</v>
      </c>
      <c r="B14" s="10" t="s">
        <v>47</v>
      </c>
      <c r="C14" s="10" t="s">
        <v>127</v>
      </c>
      <c r="D14" s="10" t="s">
        <v>128</v>
      </c>
      <c r="E14" s="62">
        <v>0.426</v>
      </c>
    </row>
    <row r="15" spans="1:5" ht="408" customHeight="1">
      <c r="A15" s="71">
        <v>2</v>
      </c>
      <c r="B15" s="73" t="s">
        <v>48</v>
      </c>
      <c r="C15" s="73" t="s">
        <v>129</v>
      </c>
      <c r="D15" s="73" t="s">
        <v>130</v>
      </c>
      <c r="E15" s="86">
        <v>3.667</v>
      </c>
    </row>
    <row r="16" spans="1:5" ht="15" customHeight="1">
      <c r="A16" s="72"/>
      <c r="B16" s="74"/>
      <c r="C16" s="74"/>
      <c r="D16" s="74"/>
      <c r="E16" s="87"/>
    </row>
    <row r="17" spans="1:5" ht="183.75" customHeight="1">
      <c r="A17" s="9">
        <v>3</v>
      </c>
      <c r="B17" s="10" t="s">
        <v>49</v>
      </c>
      <c r="C17" s="10" t="s">
        <v>131</v>
      </c>
      <c r="D17" s="10" t="s">
        <v>132</v>
      </c>
      <c r="E17" s="62">
        <v>1.447</v>
      </c>
    </row>
    <row r="18" spans="1:5" ht="123.75" customHeight="1">
      <c r="A18" s="9">
        <v>4</v>
      </c>
      <c r="B18" s="10" t="s">
        <v>50</v>
      </c>
      <c r="C18" s="10" t="s">
        <v>133</v>
      </c>
      <c r="D18" s="10" t="s">
        <v>134</v>
      </c>
      <c r="E18" s="62">
        <v>25.158</v>
      </c>
    </row>
    <row r="19" spans="1:5" ht="12.75">
      <c r="A19" s="9">
        <v>5</v>
      </c>
      <c r="B19" s="10" t="s">
        <v>23</v>
      </c>
      <c r="C19" s="10"/>
      <c r="D19" s="10"/>
      <c r="E19" s="62">
        <v>30.698</v>
      </c>
    </row>
    <row r="20" spans="1:5" ht="47.25" customHeight="1">
      <c r="A20" s="9">
        <v>6</v>
      </c>
      <c r="B20" s="10" t="s">
        <v>51</v>
      </c>
      <c r="C20" s="10" t="s">
        <v>52</v>
      </c>
      <c r="D20" s="10" t="s">
        <v>53</v>
      </c>
      <c r="E20" s="62">
        <v>6.017</v>
      </c>
    </row>
    <row r="21" spans="1:5" ht="45.75" customHeight="1">
      <c r="A21" s="9">
        <v>7</v>
      </c>
      <c r="B21" s="10" t="s">
        <v>27</v>
      </c>
      <c r="C21" s="10" t="s">
        <v>54</v>
      </c>
      <c r="D21" s="10" t="s">
        <v>55</v>
      </c>
      <c r="E21" s="62">
        <v>1.842</v>
      </c>
    </row>
    <row r="22" spans="1:5" ht="45.75" customHeight="1">
      <c r="A22" s="9">
        <v>8</v>
      </c>
      <c r="B22" s="10" t="s">
        <v>30</v>
      </c>
      <c r="C22" s="10" t="s">
        <v>56</v>
      </c>
      <c r="D22" s="10" t="s">
        <v>57</v>
      </c>
      <c r="E22" s="62">
        <v>5.756</v>
      </c>
    </row>
    <row r="23" spans="1:5" ht="12.75">
      <c r="A23" s="9">
        <v>9</v>
      </c>
      <c r="B23" s="10" t="s">
        <v>33</v>
      </c>
      <c r="C23" s="10"/>
      <c r="D23" s="10"/>
      <c r="E23" s="62">
        <v>44.313</v>
      </c>
    </row>
    <row r="24" spans="1:5" ht="22.5" customHeight="1">
      <c r="A24" s="9"/>
      <c r="B24" s="10" t="s">
        <v>15</v>
      </c>
      <c r="C24" s="10" t="s">
        <v>58</v>
      </c>
      <c r="D24" s="10"/>
      <c r="E24" s="62"/>
    </row>
    <row r="25" spans="1:5" ht="159.75" customHeight="1">
      <c r="A25" s="9">
        <v>10</v>
      </c>
      <c r="B25" s="10" t="s">
        <v>59</v>
      </c>
      <c r="C25" s="10" t="s">
        <v>135</v>
      </c>
      <c r="D25" s="10" t="s">
        <v>136</v>
      </c>
      <c r="E25" s="62">
        <v>2.159</v>
      </c>
    </row>
    <row r="26" spans="1:5" ht="147" customHeight="1">
      <c r="A26" s="9">
        <v>11</v>
      </c>
      <c r="B26" s="10" t="s">
        <v>60</v>
      </c>
      <c r="C26" s="10" t="s">
        <v>137</v>
      </c>
      <c r="D26" s="10" t="s">
        <v>138</v>
      </c>
      <c r="E26" s="62">
        <v>8.466</v>
      </c>
    </row>
    <row r="27" spans="1:5" ht="175.5" customHeight="1">
      <c r="A27" s="9">
        <v>12</v>
      </c>
      <c r="B27" s="10" t="s">
        <v>61</v>
      </c>
      <c r="C27" s="10" t="s">
        <v>139</v>
      </c>
      <c r="D27" s="10" t="s">
        <v>140</v>
      </c>
      <c r="E27" s="62">
        <v>5.887</v>
      </c>
    </row>
    <row r="28" spans="1:5" ht="12.75" customHeight="1">
      <c r="A28" s="71">
        <v>13</v>
      </c>
      <c r="B28" s="73" t="s">
        <v>62</v>
      </c>
      <c r="C28" s="73" t="s">
        <v>141</v>
      </c>
      <c r="D28" s="73" t="s">
        <v>142</v>
      </c>
      <c r="E28" s="86">
        <v>39.473</v>
      </c>
    </row>
    <row r="29" spans="1:5" ht="144.75" customHeight="1">
      <c r="A29" s="72"/>
      <c r="B29" s="74"/>
      <c r="C29" s="74"/>
      <c r="D29" s="74"/>
      <c r="E29" s="87"/>
    </row>
    <row r="30" spans="1:5" ht="158.25" customHeight="1">
      <c r="A30" s="9">
        <v>14</v>
      </c>
      <c r="B30" s="10" t="s">
        <v>63</v>
      </c>
      <c r="C30" s="10" t="s">
        <v>143</v>
      </c>
      <c r="D30" s="10" t="s">
        <v>144</v>
      </c>
      <c r="E30" s="62">
        <v>7.862</v>
      </c>
    </row>
    <row r="31" spans="1:5" ht="153">
      <c r="A31" s="9">
        <v>15</v>
      </c>
      <c r="B31" s="10" t="s">
        <v>64</v>
      </c>
      <c r="C31" s="10" t="s">
        <v>145</v>
      </c>
      <c r="D31" s="10" t="s">
        <v>146</v>
      </c>
      <c r="E31" s="62">
        <v>2.478</v>
      </c>
    </row>
    <row r="32" spans="1:5" ht="155.25" customHeight="1">
      <c r="A32" s="9">
        <v>16</v>
      </c>
      <c r="B32" s="10" t="s">
        <v>65</v>
      </c>
      <c r="C32" s="10" t="s">
        <v>147</v>
      </c>
      <c r="D32" s="10" t="s">
        <v>148</v>
      </c>
      <c r="E32" s="62">
        <v>10.818</v>
      </c>
    </row>
    <row r="33" spans="1:5" ht="177" customHeight="1">
      <c r="A33" s="9">
        <v>17</v>
      </c>
      <c r="B33" s="10" t="s">
        <v>66</v>
      </c>
      <c r="C33" s="10" t="s">
        <v>149</v>
      </c>
      <c r="D33" s="10" t="s">
        <v>150</v>
      </c>
      <c r="E33" s="62">
        <v>0.252</v>
      </c>
    </row>
    <row r="34" spans="1:5" ht="12.75" customHeight="1">
      <c r="A34" s="71">
        <v>18</v>
      </c>
      <c r="B34" s="73" t="s">
        <v>67</v>
      </c>
      <c r="C34" s="73" t="s">
        <v>151</v>
      </c>
      <c r="D34" s="73" t="s">
        <v>152</v>
      </c>
      <c r="E34" s="86">
        <v>1.535</v>
      </c>
    </row>
    <row r="35" spans="1:5" ht="12.75">
      <c r="A35" s="72"/>
      <c r="B35" s="74"/>
      <c r="C35" s="74"/>
      <c r="D35" s="74"/>
      <c r="E35" s="87"/>
    </row>
    <row r="36" spans="1:5" ht="57" customHeight="1">
      <c r="A36" s="9">
        <v>19</v>
      </c>
      <c r="B36" s="10" t="s">
        <v>68</v>
      </c>
      <c r="C36" s="10" t="s">
        <v>69</v>
      </c>
      <c r="D36" s="10" t="s">
        <v>70</v>
      </c>
      <c r="E36" s="62">
        <v>14</v>
      </c>
    </row>
    <row r="37" spans="1:5" ht="12.75">
      <c r="A37" s="9">
        <v>20</v>
      </c>
      <c r="B37" s="10" t="s">
        <v>23</v>
      </c>
      <c r="C37" s="10"/>
      <c r="D37" s="10"/>
      <c r="E37" s="62">
        <v>92.93</v>
      </c>
    </row>
    <row r="38" spans="1:5" ht="148.5" customHeight="1">
      <c r="A38" s="9">
        <v>21</v>
      </c>
      <c r="B38" s="10" t="s">
        <v>71</v>
      </c>
      <c r="C38" s="10" t="s">
        <v>72</v>
      </c>
      <c r="D38" s="10" t="s">
        <v>73</v>
      </c>
      <c r="E38" s="62">
        <v>18.586</v>
      </c>
    </row>
    <row r="39" spans="1:5" ht="12.75">
      <c r="A39" s="9">
        <v>22</v>
      </c>
      <c r="B39" s="10" t="s">
        <v>33</v>
      </c>
      <c r="C39" s="10"/>
      <c r="D39" s="10"/>
      <c r="E39" s="62">
        <v>111.516</v>
      </c>
    </row>
    <row r="40" spans="1:5" ht="19.5" customHeight="1">
      <c r="A40" s="9"/>
      <c r="B40" s="10" t="s">
        <v>15</v>
      </c>
      <c r="C40" s="10" t="s">
        <v>34</v>
      </c>
      <c r="D40" s="10"/>
      <c r="E40" s="62"/>
    </row>
    <row r="41" spans="1:5" ht="207.75" customHeight="1">
      <c r="A41" s="9">
        <v>23</v>
      </c>
      <c r="B41" s="10" t="s">
        <v>47</v>
      </c>
      <c r="C41" s="10" t="s">
        <v>153</v>
      </c>
      <c r="D41" s="10" t="s">
        <v>154</v>
      </c>
      <c r="E41" s="62">
        <v>0.044</v>
      </c>
    </row>
    <row r="42" spans="1:5" ht="220.5" customHeight="1">
      <c r="A42" s="71">
        <v>24</v>
      </c>
      <c r="B42" s="73" t="s">
        <v>48</v>
      </c>
      <c r="C42" s="73" t="s">
        <v>155</v>
      </c>
      <c r="D42" s="73" t="s">
        <v>156</v>
      </c>
      <c r="E42" s="86">
        <v>2.351</v>
      </c>
    </row>
    <row r="43" spans="1:5" ht="140.25" customHeight="1">
      <c r="A43" s="72"/>
      <c r="B43" s="74"/>
      <c r="C43" s="74"/>
      <c r="D43" s="74"/>
      <c r="E43" s="87"/>
    </row>
    <row r="44" spans="1:5" ht="117" customHeight="1">
      <c r="A44" s="9">
        <v>25</v>
      </c>
      <c r="B44" s="10" t="s">
        <v>50</v>
      </c>
      <c r="C44" s="10" t="s">
        <v>157</v>
      </c>
      <c r="D44" s="10" t="s">
        <v>158</v>
      </c>
      <c r="E44" s="62">
        <v>7.464</v>
      </c>
    </row>
    <row r="45" spans="1:5" ht="117.75" customHeight="1">
      <c r="A45" s="9">
        <v>26</v>
      </c>
      <c r="B45" s="10" t="s">
        <v>74</v>
      </c>
      <c r="C45" s="10" t="s">
        <v>159</v>
      </c>
      <c r="D45" s="10" t="s">
        <v>160</v>
      </c>
      <c r="E45" s="62">
        <v>20.965</v>
      </c>
    </row>
    <row r="46" spans="1:5" ht="12.75">
      <c r="A46" s="9">
        <v>27</v>
      </c>
      <c r="B46" s="10" t="s">
        <v>23</v>
      </c>
      <c r="C46" s="10"/>
      <c r="D46" s="10"/>
      <c r="E46" s="62">
        <v>30.824</v>
      </c>
    </row>
    <row r="47" spans="1:5" ht="69.75" customHeight="1">
      <c r="A47" s="9">
        <v>28</v>
      </c>
      <c r="B47" s="10" t="s">
        <v>75</v>
      </c>
      <c r="C47" s="10" t="s">
        <v>76</v>
      </c>
      <c r="D47" s="10" t="s">
        <v>77</v>
      </c>
      <c r="E47" s="62">
        <v>10.376</v>
      </c>
    </row>
    <row r="48" spans="1:5" ht="12.75">
      <c r="A48" s="9">
        <v>29</v>
      </c>
      <c r="B48" s="10" t="s">
        <v>33</v>
      </c>
      <c r="C48" s="10"/>
      <c r="D48" s="10"/>
      <c r="E48" s="62">
        <v>41.2</v>
      </c>
    </row>
    <row r="49" spans="1:5" ht="12.75">
      <c r="A49" s="9">
        <v>30</v>
      </c>
      <c r="B49" s="10" t="s">
        <v>10</v>
      </c>
      <c r="C49" s="10"/>
      <c r="D49" s="10"/>
      <c r="E49" s="62">
        <v>197.029</v>
      </c>
    </row>
    <row r="50" spans="1:5" ht="12.75">
      <c r="A50" s="9">
        <v>31</v>
      </c>
      <c r="B50" s="10" t="s">
        <v>11</v>
      </c>
      <c r="C50" s="10"/>
      <c r="D50" s="10" t="s">
        <v>78</v>
      </c>
      <c r="E50" s="62">
        <v>35.465</v>
      </c>
    </row>
    <row r="51" spans="1:5" ht="24" customHeight="1">
      <c r="A51" s="9"/>
      <c r="B51" s="11" t="s">
        <v>13</v>
      </c>
      <c r="C51" s="10"/>
      <c r="D51" s="10"/>
      <c r="E51" s="63">
        <v>232.494</v>
      </c>
    </row>
    <row r="53" spans="1:5" ht="25.5" customHeight="1">
      <c r="A53" s="85" t="s">
        <v>14</v>
      </c>
      <c r="B53" s="85"/>
      <c r="C53" s="85" t="s">
        <v>161</v>
      </c>
      <c r="D53" s="85"/>
      <c r="E53" s="85"/>
    </row>
    <row r="55" spans="1:7" ht="31.5" customHeight="1">
      <c r="A55" s="24"/>
      <c r="B55" s="65" t="s">
        <v>110</v>
      </c>
      <c r="C55" s="66" t="s">
        <v>243</v>
      </c>
      <c r="D55" s="66"/>
      <c r="E55" s="84"/>
      <c r="F55" s="84"/>
      <c r="G55" s="12"/>
    </row>
  </sheetData>
  <sheetProtection/>
  <mergeCells count="32">
    <mergeCell ref="E55:F55"/>
    <mergeCell ref="E28:E29"/>
    <mergeCell ref="B6:D6"/>
    <mergeCell ref="A53:B53"/>
    <mergeCell ref="C53:E53"/>
    <mergeCell ref="C2:E2"/>
    <mergeCell ref="C3:E3"/>
    <mergeCell ref="C4:E4"/>
    <mergeCell ref="A8:B9"/>
    <mergeCell ref="C1:E1"/>
    <mergeCell ref="B5:D5"/>
    <mergeCell ref="B15:B16"/>
    <mergeCell ref="C15:C16"/>
    <mergeCell ref="D15:D16"/>
    <mergeCell ref="E15:E16"/>
    <mergeCell ref="A2:B2"/>
    <mergeCell ref="E42:E43"/>
    <mergeCell ref="A28:A29"/>
    <mergeCell ref="B28:B29"/>
    <mergeCell ref="C28:C29"/>
    <mergeCell ref="A34:A35"/>
    <mergeCell ref="C8:E9"/>
    <mergeCell ref="C34:C35"/>
    <mergeCell ref="D34:D35"/>
    <mergeCell ref="E34:E35"/>
    <mergeCell ref="A15:A16"/>
    <mergeCell ref="B34:B35"/>
    <mergeCell ref="D28:D29"/>
    <mergeCell ref="A42:A43"/>
    <mergeCell ref="B42:B43"/>
    <mergeCell ref="C42:C43"/>
    <mergeCell ref="D42:D43"/>
  </mergeCells>
  <printOptions/>
  <pageMargins left="0.31496062992125984" right="0.31496062992125984" top="0.3937007874015748" bottom="0.15748031496062992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2" max="2" width="17.28125" style="0" customWidth="1"/>
    <col min="3" max="3" width="11.8515625" style="0" customWidth="1"/>
    <col min="4" max="4" width="11.28125" style="0" customWidth="1"/>
    <col min="5" max="5" width="13.8515625" style="0" customWidth="1"/>
    <col min="6" max="6" width="13.421875" style="0" customWidth="1"/>
    <col min="7" max="7" width="13.28125" style="0" customWidth="1"/>
  </cols>
  <sheetData>
    <row r="1" spans="4:7" ht="12.75">
      <c r="D1" s="110" t="s">
        <v>231</v>
      </c>
      <c r="E1" s="110"/>
      <c r="F1" s="110"/>
      <c r="G1" s="110"/>
    </row>
    <row r="2" spans="4:7" ht="12.75">
      <c r="D2" s="64"/>
      <c r="E2" s="110" t="s">
        <v>244</v>
      </c>
      <c r="F2" s="110"/>
      <c r="G2" s="110"/>
    </row>
    <row r="3" spans="5:7" ht="12.75">
      <c r="E3" s="110" t="s">
        <v>232</v>
      </c>
      <c r="F3" s="110"/>
      <c r="G3" s="110"/>
    </row>
    <row r="4" spans="4:7" ht="12.75">
      <c r="D4" s="110" t="s">
        <v>245</v>
      </c>
      <c r="E4" s="110"/>
      <c r="F4" s="110"/>
      <c r="G4" s="110"/>
    </row>
    <row r="5" spans="5:7" ht="12.75">
      <c r="E5" s="110" t="s">
        <v>233</v>
      </c>
      <c r="F5" s="110"/>
      <c r="G5" s="110"/>
    </row>
    <row r="6" spans="1:7" ht="31.5" customHeight="1">
      <c r="A6" s="15"/>
      <c r="B6" s="14"/>
      <c r="C6" s="14"/>
      <c r="D6" s="16"/>
      <c r="E6" s="111" t="s">
        <v>246</v>
      </c>
      <c r="F6" s="111"/>
      <c r="G6" s="111"/>
    </row>
    <row r="7" spans="1:7" ht="31.5" customHeight="1">
      <c r="A7" s="120" t="s">
        <v>241</v>
      </c>
      <c r="B7" s="120"/>
      <c r="C7" s="120"/>
      <c r="D7" s="120"/>
      <c r="E7" s="120"/>
      <c r="F7" s="120"/>
      <c r="G7" s="120"/>
    </row>
    <row r="8" spans="1:7" ht="27" customHeight="1">
      <c r="A8" s="118" t="s">
        <v>235</v>
      </c>
      <c r="B8" s="118"/>
      <c r="C8" s="112" t="s">
        <v>234</v>
      </c>
      <c r="D8" s="112"/>
      <c r="E8" s="112"/>
      <c r="F8" s="112"/>
      <c r="G8" s="112"/>
    </row>
    <row r="9" spans="1:7" ht="15.75" thickBot="1">
      <c r="A9" s="17"/>
      <c r="B9" s="17"/>
      <c r="C9" s="17"/>
      <c r="D9" s="17"/>
      <c r="E9" s="17"/>
      <c r="F9" s="17"/>
      <c r="G9" s="12"/>
    </row>
    <row r="10" spans="1:7" ht="12.75">
      <c r="A10" s="18" t="s">
        <v>94</v>
      </c>
      <c r="B10" s="19" t="s">
        <v>95</v>
      </c>
      <c r="C10" s="19" t="s">
        <v>96</v>
      </c>
      <c r="D10" s="114" t="s">
        <v>97</v>
      </c>
      <c r="E10" s="114"/>
      <c r="F10" s="114"/>
      <c r="G10" s="115"/>
    </row>
    <row r="11" spans="1:7" ht="35.25" customHeight="1" thickBot="1">
      <c r="A11" s="35"/>
      <c r="B11" s="36" t="s">
        <v>98</v>
      </c>
      <c r="C11" s="36" t="s">
        <v>99</v>
      </c>
      <c r="D11" s="37" t="s">
        <v>100</v>
      </c>
      <c r="E11" s="38" t="s">
        <v>101</v>
      </c>
      <c r="F11" s="38" t="s">
        <v>102</v>
      </c>
      <c r="G11" s="39" t="s">
        <v>103</v>
      </c>
    </row>
    <row r="12" spans="1:7" ht="13.5" thickBot="1">
      <c r="A12" s="18">
        <v>1</v>
      </c>
      <c r="B12" s="19">
        <v>2</v>
      </c>
      <c r="C12" s="19">
        <v>4</v>
      </c>
      <c r="D12" s="20">
        <v>6</v>
      </c>
      <c r="E12" s="20">
        <v>7</v>
      </c>
      <c r="F12" s="20">
        <v>8</v>
      </c>
      <c r="G12" s="68">
        <v>9</v>
      </c>
    </row>
    <row r="13" spans="1:7" ht="12.75">
      <c r="A13" s="97">
        <v>1</v>
      </c>
      <c r="B13" s="100" t="s">
        <v>104</v>
      </c>
      <c r="C13" s="103" t="s">
        <v>105</v>
      </c>
      <c r="D13" s="106">
        <f>'смета 2'!E38</f>
        <v>149.633</v>
      </c>
      <c r="E13" s="109"/>
      <c r="F13" s="106"/>
      <c r="G13" s="94">
        <f>D13</f>
        <v>149.633</v>
      </c>
    </row>
    <row r="14" spans="1:7" ht="12.75">
      <c r="A14" s="98"/>
      <c r="B14" s="101"/>
      <c r="C14" s="104"/>
      <c r="D14" s="107"/>
      <c r="E14" s="104"/>
      <c r="F14" s="107"/>
      <c r="G14" s="95"/>
    </row>
    <row r="15" spans="1:7" ht="13.5" thickBot="1">
      <c r="A15" s="99"/>
      <c r="B15" s="102"/>
      <c r="C15" s="105"/>
      <c r="D15" s="108"/>
      <c r="E15" s="105"/>
      <c r="F15" s="108"/>
      <c r="G15" s="96"/>
    </row>
    <row r="16" spans="1:7" ht="12.75">
      <c r="A16" s="98">
        <v>2</v>
      </c>
      <c r="B16" s="100" t="s">
        <v>115</v>
      </c>
      <c r="C16" s="104" t="s">
        <v>107</v>
      </c>
      <c r="D16" s="107">
        <f>'смета 3'!E52</f>
        <v>285.378</v>
      </c>
      <c r="E16" s="113"/>
      <c r="F16" s="91"/>
      <c r="G16" s="94">
        <f>D16</f>
        <v>285.378</v>
      </c>
    </row>
    <row r="17" spans="1:7" ht="12.75">
      <c r="A17" s="98"/>
      <c r="B17" s="101"/>
      <c r="C17" s="104"/>
      <c r="D17" s="107"/>
      <c r="E17" s="104"/>
      <c r="F17" s="92"/>
      <c r="G17" s="95"/>
    </row>
    <row r="18" spans="1:7" ht="13.5" thickBot="1">
      <c r="A18" s="98"/>
      <c r="B18" s="102"/>
      <c r="C18" s="104"/>
      <c r="D18" s="107"/>
      <c r="E18" s="104"/>
      <c r="F18" s="93"/>
      <c r="G18" s="96"/>
    </row>
    <row r="19" spans="1:7" ht="12.75" customHeight="1">
      <c r="A19" s="88">
        <v>3</v>
      </c>
      <c r="B19" s="101" t="s">
        <v>112</v>
      </c>
      <c r="C19" s="88" t="s">
        <v>46</v>
      </c>
      <c r="D19" s="91">
        <f>'смета 4'!E49</f>
        <v>197.029</v>
      </c>
      <c r="E19" s="91"/>
      <c r="F19" s="91"/>
      <c r="G19" s="94">
        <f>D19</f>
        <v>197.029</v>
      </c>
    </row>
    <row r="20" spans="1:7" ht="12.75">
      <c r="A20" s="89"/>
      <c r="B20" s="101"/>
      <c r="C20" s="89"/>
      <c r="D20" s="92"/>
      <c r="E20" s="92"/>
      <c r="F20" s="92"/>
      <c r="G20" s="95"/>
    </row>
    <row r="21" spans="1:7" ht="13.5" thickBot="1">
      <c r="A21" s="90"/>
      <c r="B21" s="101"/>
      <c r="C21" s="90"/>
      <c r="D21" s="93"/>
      <c r="E21" s="93"/>
      <c r="F21" s="93"/>
      <c r="G21" s="96"/>
    </row>
    <row r="22" spans="1:7" ht="12.75" customHeight="1">
      <c r="A22" s="97">
        <v>4</v>
      </c>
      <c r="B22" s="100" t="s">
        <v>106</v>
      </c>
      <c r="C22" s="100" t="s">
        <v>114</v>
      </c>
      <c r="D22" s="91"/>
      <c r="E22" s="116">
        <f>'смета 1'!E19*0.4</f>
        <v>1427.5812760000001</v>
      </c>
      <c r="F22" s="91">
        <f>'смета 1'!E19*0.6</f>
        <v>2141.371914</v>
      </c>
      <c r="G22" s="94">
        <f>E22+F22</f>
        <v>3568.95319</v>
      </c>
    </row>
    <row r="23" spans="1:7" ht="12.75">
      <c r="A23" s="98"/>
      <c r="B23" s="101"/>
      <c r="C23" s="101"/>
      <c r="D23" s="92"/>
      <c r="E23" s="113"/>
      <c r="F23" s="92"/>
      <c r="G23" s="95"/>
    </row>
    <row r="24" spans="1:7" ht="13.5" thickBot="1">
      <c r="A24" s="99"/>
      <c r="B24" s="102"/>
      <c r="C24" s="102"/>
      <c r="D24" s="93"/>
      <c r="E24" s="117"/>
      <c r="F24" s="93"/>
      <c r="G24" s="96"/>
    </row>
    <row r="25" spans="1:7" ht="15">
      <c r="A25" s="21"/>
      <c r="B25" s="22" t="s">
        <v>108</v>
      </c>
      <c r="C25" s="23"/>
      <c r="D25" s="34">
        <f>SUM(D13:D21)</f>
        <v>632.04</v>
      </c>
      <c r="E25" s="40">
        <f>E22</f>
        <v>1427.5812760000001</v>
      </c>
      <c r="F25" s="40">
        <f>F22</f>
        <v>2141.371914</v>
      </c>
      <c r="G25" s="31">
        <f>D25+E25+F25</f>
        <v>4200.993189999999</v>
      </c>
    </row>
    <row r="26" spans="1:7" ht="15">
      <c r="A26" s="41"/>
      <c r="B26" s="42" t="s">
        <v>116</v>
      </c>
      <c r="C26" s="43"/>
      <c r="D26" s="43"/>
      <c r="E26" s="44"/>
      <c r="F26" s="45"/>
      <c r="G26" s="46">
        <f>G25*0.18</f>
        <v>756.1787741999998</v>
      </c>
    </row>
    <row r="27" spans="1:7" ht="13.5" thickBot="1">
      <c r="A27" s="32"/>
      <c r="B27" s="47" t="s">
        <v>109</v>
      </c>
      <c r="C27" s="48"/>
      <c r="D27" s="48"/>
      <c r="E27" s="49"/>
      <c r="F27" s="50"/>
      <c r="G27" s="33">
        <f>G25+G26</f>
        <v>4957.171964199999</v>
      </c>
    </row>
    <row r="28" spans="1:7" ht="15">
      <c r="A28" s="67"/>
      <c r="B28" s="24"/>
      <c r="C28" s="24"/>
      <c r="D28" s="24"/>
      <c r="E28" s="24"/>
      <c r="F28" s="24"/>
      <c r="G28" s="24"/>
    </row>
    <row r="29" spans="1:7" ht="31.5" customHeight="1">
      <c r="A29" s="24"/>
      <c r="B29" s="65" t="s">
        <v>110</v>
      </c>
      <c r="C29" s="119" t="s">
        <v>111</v>
      </c>
      <c r="D29" s="119"/>
      <c r="E29" s="84" t="s">
        <v>242</v>
      </c>
      <c r="F29" s="84"/>
      <c r="G29" s="12"/>
    </row>
    <row r="30" spans="1:7" ht="15.75" customHeight="1">
      <c r="A30" s="12"/>
      <c r="B30" s="82"/>
      <c r="C30" s="82"/>
      <c r="D30" s="82"/>
      <c r="F30" s="30"/>
      <c r="G30" s="12"/>
    </row>
    <row r="31" spans="1:7" ht="15.75">
      <c r="A31" s="12"/>
      <c r="B31" s="25"/>
      <c r="C31" s="13"/>
      <c r="D31" s="13"/>
      <c r="E31" s="13"/>
      <c r="F31" s="13"/>
      <c r="G31" s="12"/>
    </row>
    <row r="32" spans="1:7" ht="15">
      <c r="A32" s="12"/>
      <c r="B32" s="27"/>
      <c r="C32" s="13"/>
      <c r="D32" s="13"/>
      <c r="E32" s="13"/>
      <c r="F32" s="13"/>
      <c r="G32" s="12"/>
    </row>
    <row r="33" spans="1:7" ht="15" customHeight="1">
      <c r="A33" s="12"/>
      <c r="B33" s="28"/>
      <c r="C33" s="28"/>
      <c r="D33" s="13"/>
      <c r="E33" s="28"/>
      <c r="F33" s="28"/>
      <c r="G33" s="12"/>
    </row>
    <row r="34" spans="2:6" ht="15.75">
      <c r="B34" s="29"/>
      <c r="C34" s="28"/>
      <c r="D34" s="13"/>
      <c r="E34" s="83"/>
      <c r="F34" s="83"/>
    </row>
    <row r="35" spans="2:6" ht="15.75">
      <c r="B35" s="28"/>
      <c r="C35" s="28"/>
      <c r="D35" s="13"/>
      <c r="E35" s="30"/>
      <c r="F35" s="26"/>
    </row>
  </sheetData>
  <sheetProtection/>
  <mergeCells count="42">
    <mergeCell ref="E29:F29"/>
    <mergeCell ref="E19:E21"/>
    <mergeCell ref="E3:G3"/>
    <mergeCell ref="E5:G5"/>
    <mergeCell ref="A7:G7"/>
    <mergeCell ref="G22:G24"/>
    <mergeCell ref="A22:A24"/>
    <mergeCell ref="A8:B8"/>
    <mergeCell ref="B19:B21"/>
    <mergeCell ref="C19:C21"/>
    <mergeCell ref="C16:C18"/>
    <mergeCell ref="A16:A18"/>
    <mergeCell ref="B16:B18"/>
    <mergeCell ref="E34:F34"/>
    <mergeCell ref="B30:D30"/>
    <mergeCell ref="D16:D18"/>
    <mergeCell ref="E16:E18"/>
    <mergeCell ref="D10:G10"/>
    <mergeCell ref="B22:B24"/>
    <mergeCell ref="C22:C24"/>
    <mergeCell ref="D22:D24"/>
    <mergeCell ref="E22:E24"/>
    <mergeCell ref="C29:D29"/>
    <mergeCell ref="F13:F15"/>
    <mergeCell ref="E13:E15"/>
    <mergeCell ref="E2:G2"/>
    <mergeCell ref="D4:G4"/>
    <mergeCell ref="D1:G1"/>
    <mergeCell ref="F16:F18"/>
    <mergeCell ref="G16:G18"/>
    <mergeCell ref="E6:G6"/>
    <mergeCell ref="C8:G8"/>
    <mergeCell ref="A19:A21"/>
    <mergeCell ref="F22:F24"/>
    <mergeCell ref="G19:G21"/>
    <mergeCell ref="A13:A15"/>
    <mergeCell ref="B13:B15"/>
    <mergeCell ref="C13:C15"/>
    <mergeCell ref="D19:D21"/>
    <mergeCell ref="G13:G15"/>
    <mergeCell ref="D13:D15"/>
    <mergeCell ref="F19:F21"/>
  </mergeCells>
  <printOptions/>
  <pageMargins left="0.46" right="0.3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Дуцу</cp:lastModifiedBy>
  <cp:lastPrinted>2014-06-25T04:41:20Z</cp:lastPrinted>
  <dcterms:created xsi:type="dcterms:W3CDTF">2009-10-12T11:06:46Z</dcterms:created>
  <dcterms:modified xsi:type="dcterms:W3CDTF">2014-06-25T13:04:07Z</dcterms:modified>
  <cp:category/>
  <cp:version/>
  <cp:contentType/>
  <cp:contentStatus/>
</cp:coreProperties>
</file>