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/>
</workbook>
</file>

<file path=xl/sharedStrings.xml><?xml version="1.0" encoding="utf-8"?>
<sst xmlns="http://schemas.openxmlformats.org/spreadsheetml/2006/main" count="56" uniqueCount="56">
  <si>
    <t>(наименование стройки)</t>
  </si>
  <si>
    <t>№ пп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</si>
  <si>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</si>
  <si>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</si>
  <si>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</si>
  <si>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</si>
  <si>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</si>
  <si>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</si>
  <si>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</si>
  <si>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</si>
  <si>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</si>
  <si>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»________________20__г.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</si>
  <si>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</si>
  <si>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</si>
  <si>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</si>
  <si>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</si>
  <si>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Глава 2. Основные объекты строительства</t>
  </si>
  <si>
    <t>Итого по Главе 2</t>
  </si>
  <si>
    <t>Глава 3. Объекты подсобного и обслуживающего назначения</t>
  </si>
  <si>
    <t>Глава 6. Наружные сети и сооружения водоснабжения, водоотведения, теплоснабжения и газоснабжения</t>
  </si>
  <si>
    <t>Глава 7. Благоустройство и озеленение территории</t>
  </si>
  <si>
    <t>Итого по Главам 1-7</t>
  </si>
  <si>
    <t>Итого по Главе 8</t>
  </si>
  <si>
    <t>Итого по Главам 1-8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</si>
  <si>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</si>
  <si>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</si>
  <si>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</si>
  <si>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</si>
  <si>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Глава 12. Проектные и изыскательские работы</t>
  </si>
  <si>
    <t>Итого по Главе 12</t>
  </si>
  <si>
    <t>Итого по Главам 1-12</t>
  </si>
  <si>
    <t>Заказчик</t>
  </si>
  <si>
    <t>Глава 5. Объекты энергетического хозяйства</t>
  </si>
  <si>
    <t>Глава 4. Объекты транспортного хозяйства и связи</t>
  </si>
  <si>
    <t xml:space="preserve">Главный инженер проекта                                            </t>
  </si>
  <si>
    <t>строительных   работ</t>
  </si>
  <si>
    <t>монтажных работ</t>
  </si>
  <si>
    <t>Глава 8. Временные здания и сооружения</t>
  </si>
  <si>
    <t>Глава 11. Подготовка эксплуатационных кадров для строящегося  капитального строительства</t>
  </si>
  <si>
    <t>ГСН-81-05-02-2007 табл.4 п.13.5.2</t>
  </si>
  <si>
    <t>Исполнитель</t>
  </si>
  <si>
    <t xml:space="preserve">в том числе возврат </t>
  </si>
  <si>
    <t>Налоги и обязательные платежи</t>
  </si>
  <si>
    <t>Закон РФ от 06.12.91 №1992-1 с изм. и доп.</t>
  </si>
  <si>
    <t>ВСЕГО по сводному расчету</t>
  </si>
  <si>
    <t>Затраты, связанные с уплатой налога на добавленную стоимость (НДС) 18%</t>
  </si>
  <si>
    <t>Камера переключения</t>
  </si>
  <si>
    <t>Производство работ в зимнее время 2,6</t>
  </si>
  <si>
    <t>Составлена в текущих ценах по состоянию на 4 квартал 2012 г.</t>
  </si>
  <si>
    <t>Глава 9. Прочие затраты</t>
  </si>
  <si>
    <t>СВОДНЫЙ СМЕТНЫЙ РАСЧЕТ СТОИМОСТИ СТРОИТЕЛЬСТВА №2</t>
  </si>
  <si>
    <t>ЛС №6</t>
  </si>
  <si>
    <t>ЛС №7</t>
  </si>
  <si>
    <t>Распределительная камера блока емкостей</t>
  </si>
  <si>
    <r>
      <t xml:space="preserve">Сводный сметный расчет в сумме  </t>
    </r>
    <r>
      <rPr>
        <b/>
        <sz val="10"/>
        <rFont val="Times New Roman"/>
        <family val="1"/>
      </rPr>
      <t>808,37 тыс.руб.</t>
    </r>
  </si>
  <si>
    <t>Капитальный ремонт очистных сооружений Калужская область, Боровский район, г. Ермолино 2 этап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</si>
</sst>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000"/>
    <numFmt numFmtId="170" formatCode="_-* #,##0.0_р_._-;\-* #,##0.0_р_._-;_-* &quot;-&quot;??_р_._-;_-@_-"/>
    <numFmt numFmtId="171" formatCode="0.00000"/>
    <numFmt numFmtId="172" formatCode="0.000"/>
    <numFmt numFmtId="173" formatCode="_-* #,##0.000_р_._-;\-* #,##0.000_р_._-;_-* &quot;-&quot;???_р_._-;_-@_-"/>
  </numFmts>
  <fonts count="41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58" applyNumberFormat="1" applyFont="1" applyBorder="1" applyAlignment="1">
      <alignment horizontal="right" vertical="top" wrapText="1"/>
    </xf>
    <xf numFmtId="2" fontId="3" fillId="0" borderId="12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43" fontId="3" fillId="0" borderId="12" xfId="58" applyNumberFormat="1" applyFont="1" applyBorder="1" applyAlignment="1">
      <alignment horizontal="right" vertical="top" wrapText="1"/>
    </xf>
    <xf numFmtId="43" fontId="3" fillId="0" borderId="10" xfId="58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/>
    </xf>
    <xf numFmtId="43" fontId="3" fillId="0" borderId="10" xfId="58" applyNumberFormat="1" applyFont="1" applyBorder="1" applyAlignment="1">
      <alignment horizontal="right" vertical="top"/>
    </xf>
    <xf numFmtId="43" fontId="3" fillId="0" borderId="12" xfId="0" applyNumberFormat="1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top" wrapText="1"/>
    </xf>
    <xf numFmtId="2" fontId="0" fillId="0" borderId="12" xfId="0" applyNumberFormat="1" applyBorder="1" applyAlignment="1">
      <alignment horizontal="right" vertical="top" wrapText="1"/>
    </xf>
    <xf numFmtId="43" fontId="3" fillId="0" borderId="13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2" fontId="3" fillId="0" borderId="13" xfId="58" applyNumberFormat="1" applyFont="1" applyBorder="1" applyAlignment="1">
      <alignment horizontal="right" vertical="top" wrapText="1"/>
    </xf>
    <xf numFmtId="2" fontId="0" fillId="0" borderId="12" xfId="58" applyNumberFormat="1" applyFont="1" applyBorder="1" applyAlignment="1">
      <alignment horizontal="right" vertical="top" wrapText="1"/>
    </xf>
    <xf numFmtId="43" fontId="3" fillId="0" borderId="13" xfId="0" applyNumberFormat="1" applyFont="1" applyBorder="1" applyAlignment="1">
      <alignment horizontal="right" vertical="top" wrapText="1"/>
    </xf>
    <xf numFmtId="43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43" fontId="3" fillId="0" borderId="13" xfId="58" applyNumberFormat="1" applyFont="1" applyBorder="1" applyAlignment="1">
      <alignment horizontal="center" vertical="top" wrapText="1"/>
    </xf>
    <xf numFmtId="43" fontId="3" fillId="0" borderId="12" xfId="58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0" workbookViewId="0" topLeftCell="A1">
      <selection activeCell="J14" sqref="J14"/>
    </sheetView>
  </sheetViews>
  <sheetFormatPr defaultColWidth="9.00390625" defaultRowHeight="12.75"/>
  <cols>
    <col min="1" max="1" width="5.00390625" style="11" customWidth="1"/>
    <col min="2" max="2" width="17.875" style="15" customWidth="1"/>
    <col min="3" max="3" width="39.00390625" style="12" customWidth="1"/>
    <col min="4" max="4" width="10.25390625" style="7" customWidth="1"/>
    <col min="5" max="5" width="4.75390625" style="7" customWidth="1"/>
    <col min="6" max="6" width="13.00390625" style="7" customWidth="1"/>
    <col min="7" max="7" width="13.375" style="7" customWidth="1"/>
    <col min="8" max="8" width="12.625" style="7" customWidth="1"/>
    <col min="9" max="9" width="14.75390625" style="7" customWidth="1"/>
    <col min="10" max="10" width="12.875" style="0" bestFit="1" customWidth="1"/>
  </cols>
  <sheetData>
    <row r="1" spans="4:9" ht="12.75">
      <c r="D1" s="3"/>
      <c r="E1" s="3"/>
      <c r="F1" s="3"/>
      <c r="G1" s="3"/>
      <c r="H1" s="3"/>
      <c r="I1" s="10" t="s">
        <v>4</v>
      </c>
    </row>
    <row r="2" spans="2:9" ht="12.75">
      <c r="B2" s="15" t="s">
        <v>5</v>
      </c>
      <c r="C2" s="13"/>
      <c r="D2" s="5"/>
      <c r="E2" s="5"/>
      <c r="F2" s="5"/>
      <c r="G2" s="5"/>
      <c r="H2" s="5"/>
      <c r="I2" s="3"/>
    </row>
    <row r="3" spans="4:9" ht="12.75">
      <c r="D3" s="8" t="s">
        <v>6</v>
      </c>
      <c r="G3" s="3"/>
      <c r="H3" s="3"/>
      <c r="I3" s="3"/>
    </row>
    <row r="4" spans="2:9" ht="12.75">
      <c r="B4" s="15" t="s">
        <v>11</v>
      </c>
      <c r="C4" s="14"/>
      <c r="D4" s="3"/>
      <c r="E4" s="8"/>
      <c r="F4" s="8"/>
      <c r="G4" s="3"/>
      <c r="H4" s="3"/>
      <c r="I4" s="3"/>
    </row>
    <row r="5" spans="4:9" ht="12.75">
      <c r="D5" s="3"/>
      <c r="E5" s="8"/>
      <c r="F5" s="8"/>
      <c r="G5" s="3"/>
      <c r="H5" s="3"/>
      <c r="I5" s="3"/>
    </row>
    <row r="6" spans="2:9" ht="12.75">
      <c r="B6" s="15" t="s">
        <v>54</v>
      </c>
      <c r="D6" s="3"/>
      <c r="E6" s="8"/>
      <c r="F6" s="8"/>
      <c r="G6" s="3"/>
      <c r="H6" s="3"/>
      <c r="I6" s="3"/>
    </row>
    <row r="7" spans="2:9" ht="12.75">
      <c r="B7" s="15" t="s">
        <v>12</v>
      </c>
      <c r="D7" s="3"/>
      <c r="E7" s="3"/>
      <c r="F7" s="3"/>
      <c r="G7" s="3"/>
      <c r="H7" s="3"/>
      <c r="I7" s="3"/>
    </row>
    <row r="8" spans="3:9" ht="12.75">
      <c r="C8" s="13"/>
      <c r="D8" s="5"/>
      <c r="E8" s="9"/>
      <c r="F8" s="9"/>
      <c r="G8" s="5"/>
      <c r="H8" s="5"/>
      <c r="I8" s="3"/>
    </row>
    <row r="9" spans="4:9" ht="12.75">
      <c r="D9" s="8" t="s">
        <v>8</v>
      </c>
      <c r="G9" s="3"/>
      <c r="H9" s="3"/>
      <c r="I9" s="3"/>
    </row>
    <row r="10" spans="2:9" ht="12.75">
      <c r="B10" s="15" t="s">
        <v>7</v>
      </c>
      <c r="I10" s="3"/>
    </row>
    <row r="11" spans="8:9" ht="12.75">
      <c r="H11" s="3"/>
      <c r="I11" s="3"/>
    </row>
    <row r="12" spans="4:9" ht="12.75">
      <c r="D12" s="2" t="s">
        <v>50</v>
      </c>
      <c r="G12" s="3"/>
      <c r="H12" s="3"/>
      <c r="I12" s="3"/>
    </row>
    <row r="13" spans="4:9" ht="12.75">
      <c r="D13" s="6"/>
      <c r="G13" s="3"/>
      <c r="H13" s="3"/>
      <c r="I13" s="3"/>
    </row>
    <row r="14" spans="2:9" ht="26.25" customHeight="1">
      <c r="B14" s="81" t="s">
        <v>55</v>
      </c>
      <c r="C14" s="82"/>
      <c r="D14" s="82"/>
      <c r="E14" s="82"/>
      <c r="F14" s="82"/>
      <c r="G14" s="82"/>
      <c r="H14" s="82"/>
      <c r="I14" s="82"/>
    </row>
    <row r="15" spans="4:9" ht="12.75">
      <c r="D15" s="1" t="s">
        <v>0</v>
      </c>
      <c r="G15" s="3"/>
      <c r="H15" s="3"/>
      <c r="I15" s="3"/>
    </row>
    <row r="16" ht="12.75">
      <c r="I16" s="3"/>
    </row>
    <row r="17" spans="2:9" ht="12.75">
      <c r="B17" s="15" t="s">
        <v>48</v>
      </c>
      <c r="D17" s="6"/>
      <c r="E17" s="3"/>
      <c r="F17" s="3"/>
      <c r="G17" s="3"/>
      <c r="H17" s="3"/>
      <c r="I17" s="3"/>
    </row>
    <row r="18" spans="1:9" ht="12.75" customHeight="1">
      <c r="A18" s="53" t="s">
        <v>1</v>
      </c>
      <c r="B18" s="54" t="s">
        <v>9</v>
      </c>
      <c r="C18" s="53" t="s">
        <v>10</v>
      </c>
      <c r="D18" s="55" t="s">
        <v>13</v>
      </c>
      <c r="E18" s="55"/>
      <c r="F18" s="55"/>
      <c r="G18" s="55"/>
      <c r="H18" s="55"/>
      <c r="I18" s="53" t="s">
        <v>14</v>
      </c>
    </row>
    <row r="19" spans="1:9" ht="25.5" customHeight="1">
      <c r="A19" s="53"/>
      <c r="B19" s="54"/>
      <c r="C19" s="53"/>
      <c r="D19" s="56" t="s">
        <v>35</v>
      </c>
      <c r="E19" s="57"/>
      <c r="F19" s="62" t="s">
        <v>36</v>
      </c>
      <c r="G19" s="53" t="s">
        <v>2</v>
      </c>
      <c r="H19" s="53" t="s">
        <v>3</v>
      </c>
      <c r="I19" s="53"/>
    </row>
    <row r="20" spans="1:9" ht="12.75">
      <c r="A20" s="53"/>
      <c r="B20" s="54"/>
      <c r="C20" s="53"/>
      <c r="D20" s="58"/>
      <c r="E20" s="59"/>
      <c r="F20" s="63"/>
      <c r="G20" s="53"/>
      <c r="H20" s="53"/>
      <c r="I20" s="53"/>
    </row>
    <row r="21" spans="1:9" ht="12.75">
      <c r="A21" s="53"/>
      <c r="B21" s="54"/>
      <c r="C21" s="53"/>
      <c r="D21" s="60"/>
      <c r="E21" s="61"/>
      <c r="F21" s="64"/>
      <c r="G21" s="53"/>
      <c r="H21" s="53"/>
      <c r="I21" s="53"/>
    </row>
    <row r="22" spans="1:9" ht="12.75">
      <c r="A22" s="4">
        <v>1</v>
      </c>
      <c r="B22" s="16">
        <v>2</v>
      </c>
      <c r="C22" s="4">
        <v>3</v>
      </c>
      <c r="D22" s="49">
        <v>4</v>
      </c>
      <c r="E22" s="50"/>
      <c r="F22" s="26"/>
      <c r="G22" s="4">
        <v>6</v>
      </c>
      <c r="H22" s="4">
        <v>7</v>
      </c>
      <c r="I22" s="4">
        <v>8</v>
      </c>
    </row>
    <row r="23" spans="1:9" ht="12.75">
      <c r="A23" s="51" t="s">
        <v>15</v>
      </c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1" t="s">
        <v>16</v>
      </c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17">
        <v>1</v>
      </c>
      <c r="B25" s="21" t="s">
        <v>51</v>
      </c>
      <c r="C25" s="19" t="s">
        <v>46</v>
      </c>
      <c r="D25" s="65">
        <v>381.89</v>
      </c>
      <c r="E25" s="66"/>
      <c r="F25" s="34"/>
      <c r="G25" s="35"/>
      <c r="H25" s="35"/>
      <c r="I25" s="36">
        <f>D25+F25+G25+H25</f>
        <v>381.89</v>
      </c>
    </row>
    <row r="26" spans="1:9" ht="12.75">
      <c r="A26" s="17">
        <v>2</v>
      </c>
      <c r="B26" s="21" t="s">
        <v>52</v>
      </c>
      <c r="C26" s="19" t="s">
        <v>53</v>
      </c>
      <c r="D26" s="65">
        <v>48.24</v>
      </c>
      <c r="E26" s="75"/>
      <c r="F26" s="34"/>
      <c r="G26" s="35">
        <v>243.75</v>
      </c>
      <c r="H26" s="35"/>
      <c r="I26" s="36">
        <f>D26+G26</f>
        <v>291.99</v>
      </c>
    </row>
    <row r="27" spans="1:10" ht="12.75">
      <c r="A27" s="22"/>
      <c r="B27" s="18"/>
      <c r="C27" s="19" t="s">
        <v>17</v>
      </c>
      <c r="D27" s="69">
        <f>SUM(D25:D26)</f>
        <v>430.13</v>
      </c>
      <c r="E27" s="70"/>
      <c r="F27" s="38">
        <f>F25+F26</f>
        <v>0</v>
      </c>
      <c r="G27" s="37">
        <f>G25+G26</f>
        <v>243.75</v>
      </c>
      <c r="H27" s="35"/>
      <c r="I27" s="37">
        <f>SUM(I25:I26)</f>
        <v>673.88</v>
      </c>
      <c r="J27" s="27"/>
    </row>
    <row r="28" spans="1:9" ht="12.75">
      <c r="A28" s="51" t="s">
        <v>18</v>
      </c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1" t="s">
        <v>33</v>
      </c>
      <c r="B29" s="52"/>
      <c r="C29" s="52"/>
      <c r="D29" s="52"/>
      <c r="E29" s="52"/>
      <c r="F29" s="52"/>
      <c r="G29" s="52"/>
      <c r="H29" s="52"/>
      <c r="I29" s="52"/>
    </row>
    <row r="30" spans="1:9" ht="12.75">
      <c r="A30" s="51" t="s">
        <v>32</v>
      </c>
      <c r="B30" s="52"/>
      <c r="C30" s="52"/>
      <c r="D30" s="52"/>
      <c r="E30" s="52"/>
      <c r="F30" s="52"/>
      <c r="G30" s="52"/>
      <c r="H30" s="52"/>
      <c r="I30" s="52"/>
    </row>
    <row r="31" spans="1:9" ht="12.75">
      <c r="A31" s="51" t="s">
        <v>19</v>
      </c>
      <c r="B31" s="52"/>
      <c r="C31" s="52"/>
      <c r="D31" s="52"/>
      <c r="E31" s="52"/>
      <c r="F31" s="52"/>
      <c r="G31" s="52"/>
      <c r="H31" s="52"/>
      <c r="I31" s="52"/>
    </row>
    <row r="32" spans="1:9" ht="12.75">
      <c r="A32" s="51" t="s">
        <v>20</v>
      </c>
      <c r="B32" s="52"/>
      <c r="C32" s="52"/>
      <c r="D32" s="52"/>
      <c r="E32" s="52"/>
      <c r="F32" s="52"/>
      <c r="G32" s="52"/>
      <c r="H32" s="52"/>
      <c r="I32" s="52"/>
    </row>
    <row r="33" spans="1:10" ht="12.75">
      <c r="A33" s="22"/>
      <c r="B33" s="18"/>
      <c r="C33" s="19" t="s">
        <v>21</v>
      </c>
      <c r="D33" s="67">
        <f>D27</f>
        <v>430.13</v>
      </c>
      <c r="E33" s="68"/>
      <c r="F33" s="40">
        <f>F27</f>
        <v>0</v>
      </c>
      <c r="G33" s="41">
        <f>G27</f>
        <v>243.75</v>
      </c>
      <c r="H33" s="42"/>
      <c r="I33" s="41">
        <f>I27</f>
        <v>673.88</v>
      </c>
      <c r="J33" s="47"/>
    </row>
    <row r="34" spans="1:9" ht="12.75">
      <c r="A34" s="51" t="s">
        <v>37</v>
      </c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22"/>
      <c r="B35" s="18"/>
      <c r="C35" s="19" t="s">
        <v>22</v>
      </c>
      <c r="D35" s="67"/>
      <c r="E35" s="68"/>
      <c r="F35" s="39"/>
      <c r="G35" s="44"/>
      <c r="H35" s="43"/>
      <c r="I35" s="41"/>
    </row>
    <row r="36" spans="1:10" ht="12.75">
      <c r="A36" s="22"/>
      <c r="B36" s="18"/>
      <c r="C36" s="19" t="s">
        <v>23</v>
      </c>
      <c r="D36" s="67">
        <f>D33+D35</f>
        <v>430.13</v>
      </c>
      <c r="E36" s="68"/>
      <c r="F36" s="40">
        <f>F33</f>
        <v>0</v>
      </c>
      <c r="G36" s="41">
        <f>G33</f>
        <v>243.75</v>
      </c>
      <c r="H36" s="42"/>
      <c r="I36" s="41">
        <f>I33+I35</f>
        <v>673.88</v>
      </c>
      <c r="J36" s="27"/>
    </row>
    <row r="37" spans="1:9" ht="12.75">
      <c r="A37" s="51" t="s">
        <v>49</v>
      </c>
      <c r="B37" s="52"/>
      <c r="C37" s="52"/>
      <c r="D37" s="52"/>
      <c r="E37" s="52"/>
      <c r="F37" s="52"/>
      <c r="G37" s="52"/>
      <c r="H37" s="52"/>
      <c r="I37" s="52"/>
    </row>
    <row r="38" spans="1:9" ht="25.5">
      <c r="A38" s="17">
        <v>3</v>
      </c>
      <c r="B38" s="21" t="s">
        <v>39</v>
      </c>
      <c r="C38" s="19" t="s">
        <v>47</v>
      </c>
      <c r="D38" s="67">
        <f>D36*2.6/100</f>
        <v>11.18338</v>
      </c>
      <c r="E38" s="68"/>
      <c r="F38" s="40">
        <f>F36*2.6/100</f>
        <v>0</v>
      </c>
      <c r="G38" s="43"/>
      <c r="H38" s="43"/>
      <c r="I38" s="41">
        <f>D38+F38</f>
        <v>11.18338</v>
      </c>
    </row>
    <row r="39" spans="1:10" ht="12.75">
      <c r="A39" s="22"/>
      <c r="B39" s="18"/>
      <c r="C39" s="19" t="s">
        <v>24</v>
      </c>
      <c r="D39" s="67">
        <f>D38</f>
        <v>11.18338</v>
      </c>
      <c r="E39" s="68"/>
      <c r="F39" s="40">
        <f>F38</f>
        <v>0</v>
      </c>
      <c r="G39" s="43"/>
      <c r="H39" s="41"/>
      <c r="I39" s="41">
        <f>I38</f>
        <v>11.18338</v>
      </c>
      <c r="J39" s="47"/>
    </row>
    <row r="40" spans="1:10" ht="12.75">
      <c r="A40" s="22"/>
      <c r="B40" s="18"/>
      <c r="C40" s="19" t="s">
        <v>25</v>
      </c>
      <c r="D40" s="67">
        <f>D36+D39</f>
        <v>441.31338</v>
      </c>
      <c r="E40" s="68"/>
      <c r="F40" s="40">
        <f>F39+F36</f>
        <v>0</v>
      </c>
      <c r="G40" s="41">
        <f>G36</f>
        <v>243.75</v>
      </c>
      <c r="H40" s="41"/>
      <c r="I40" s="41">
        <f>I36+I39</f>
        <v>685.06338</v>
      </c>
      <c r="J40" s="27"/>
    </row>
    <row r="41" spans="1:9" ht="12.75">
      <c r="A41" s="51" t="s">
        <v>26</v>
      </c>
      <c r="B41" s="52"/>
      <c r="C41" s="52"/>
      <c r="D41" s="52"/>
      <c r="E41" s="52"/>
      <c r="F41" s="52"/>
      <c r="G41" s="52"/>
      <c r="H41" s="52"/>
      <c r="I41" s="52"/>
    </row>
    <row r="42" spans="1:9" ht="12.75">
      <c r="A42" s="22"/>
      <c r="B42" s="18"/>
      <c r="C42" s="19" t="s">
        <v>27</v>
      </c>
      <c r="D42" s="73"/>
      <c r="E42" s="74"/>
      <c r="F42" s="25"/>
      <c r="G42" s="20"/>
      <c r="H42" s="41"/>
      <c r="I42" s="41"/>
    </row>
    <row r="43" spans="1:9" ht="12.75">
      <c r="A43" s="51" t="s">
        <v>38</v>
      </c>
      <c r="B43" s="52"/>
      <c r="C43" s="52"/>
      <c r="D43" s="52"/>
      <c r="E43" s="52"/>
      <c r="F43" s="52"/>
      <c r="G43" s="52"/>
      <c r="H43" s="52"/>
      <c r="I43" s="52"/>
    </row>
    <row r="44" spans="1:9" ht="12.75">
      <c r="A44" s="51" t="s">
        <v>28</v>
      </c>
      <c r="B44" s="52"/>
      <c r="C44" s="52"/>
      <c r="D44" s="52"/>
      <c r="E44" s="52"/>
      <c r="F44" s="52"/>
      <c r="G44" s="52"/>
      <c r="H44" s="52"/>
      <c r="I44" s="52"/>
    </row>
    <row r="45" spans="1:9" ht="12.75">
      <c r="A45" s="22"/>
      <c r="B45" s="18"/>
      <c r="C45" s="19" t="s">
        <v>29</v>
      </c>
      <c r="D45" s="73"/>
      <c r="E45" s="74"/>
      <c r="F45" s="25"/>
      <c r="G45" s="20"/>
      <c r="H45" s="37"/>
      <c r="I45" s="37"/>
    </row>
    <row r="46" spans="1:10" ht="12.75">
      <c r="A46" s="22"/>
      <c r="B46" s="18"/>
      <c r="C46" s="19" t="s">
        <v>30</v>
      </c>
      <c r="D46" s="67">
        <f>D40</f>
        <v>441.31338</v>
      </c>
      <c r="E46" s="68"/>
      <c r="F46" s="40">
        <f>F40</f>
        <v>0</v>
      </c>
      <c r="G46" s="41">
        <f>G40</f>
        <v>243.75</v>
      </c>
      <c r="H46" s="37"/>
      <c r="I46" s="37">
        <f>I40+I42+I45</f>
        <v>685.06338</v>
      </c>
      <c r="J46" s="27"/>
    </row>
    <row r="47" spans="1:10" ht="12.75">
      <c r="A47" s="78" t="s">
        <v>42</v>
      </c>
      <c r="B47" s="79"/>
      <c r="C47" s="79"/>
      <c r="D47" s="79"/>
      <c r="E47" s="79"/>
      <c r="F47" s="79"/>
      <c r="G47" s="79"/>
      <c r="H47" s="79"/>
      <c r="I47" s="80"/>
      <c r="J47" s="27"/>
    </row>
    <row r="48" spans="1:10" ht="32.25" customHeight="1">
      <c r="A48" s="17">
        <v>4</v>
      </c>
      <c r="B48" s="21" t="s">
        <v>43</v>
      </c>
      <c r="C48" s="19" t="s">
        <v>45</v>
      </c>
      <c r="D48" s="76">
        <f>D46*0.18</f>
        <v>79.43640839999999</v>
      </c>
      <c r="E48" s="77"/>
      <c r="F48" s="40">
        <f>F46*0.18</f>
        <v>0</v>
      </c>
      <c r="G48" s="42">
        <f>G46*0.18</f>
        <v>43.875</v>
      </c>
      <c r="H48" s="42"/>
      <c r="I48" s="41">
        <f>I46*0.18</f>
        <v>123.3114084</v>
      </c>
      <c r="J48" s="27"/>
    </row>
    <row r="49" spans="1:10" ht="18" customHeight="1">
      <c r="A49" s="17"/>
      <c r="B49" s="21"/>
      <c r="C49" s="48" t="s">
        <v>44</v>
      </c>
      <c r="D49" s="76">
        <f>D46+D48</f>
        <v>520.7497883999999</v>
      </c>
      <c r="E49" s="77"/>
      <c r="F49" s="40">
        <f>F46+F48</f>
        <v>0</v>
      </c>
      <c r="G49" s="42">
        <f>G46+G48</f>
        <v>287.625</v>
      </c>
      <c r="H49" s="42"/>
      <c r="I49" s="41">
        <f>I46+I48</f>
        <v>808.3747884</v>
      </c>
      <c r="J49" s="27"/>
    </row>
    <row r="50" spans="1:9" ht="13.5" customHeight="1">
      <c r="A50" s="23"/>
      <c r="B50" s="18"/>
      <c r="C50" s="24" t="s">
        <v>41</v>
      </c>
      <c r="D50" s="71"/>
      <c r="E50" s="72"/>
      <c r="F50" s="45"/>
      <c r="G50" s="43"/>
      <c r="H50" s="46"/>
      <c r="I50" s="46">
        <f>H50</f>
        <v>0</v>
      </c>
    </row>
    <row r="51" spans="1:9" ht="22.5" customHeight="1">
      <c r="A51" s="28"/>
      <c r="B51" s="29"/>
      <c r="C51" s="30"/>
      <c r="D51" s="31"/>
      <c r="E51" s="31"/>
      <c r="F51" s="31"/>
      <c r="G51" s="32"/>
      <c r="H51" s="33"/>
      <c r="I51" s="33"/>
    </row>
    <row r="52" spans="1:9" ht="22.5" customHeight="1">
      <c r="A52" s="28"/>
      <c r="B52" s="29" t="s">
        <v>40</v>
      </c>
      <c r="C52" s="30"/>
      <c r="D52" s="31"/>
      <c r="E52" s="31"/>
      <c r="F52" s="31"/>
      <c r="G52" s="32"/>
      <c r="H52" s="33"/>
      <c r="I52" s="33"/>
    </row>
    <row r="53" ht="30.75" customHeight="1">
      <c r="B53" s="15" t="s">
        <v>34</v>
      </c>
    </row>
    <row r="54" ht="12.75">
      <c r="B54" s="15" t="s">
        <v>31</v>
      </c>
    </row>
  </sheetData>
  <sheetProtection/>
  <mergeCells count="39">
    <mergeCell ref="D49:E49"/>
    <mergeCell ref="A37:I37"/>
    <mergeCell ref="A43:I43"/>
    <mergeCell ref="A44:I44"/>
    <mergeCell ref="A31:I31"/>
    <mergeCell ref="D33:E33"/>
    <mergeCell ref="A47:I47"/>
    <mergeCell ref="D48:E48"/>
    <mergeCell ref="A34:I34"/>
    <mergeCell ref="D50:E50"/>
    <mergeCell ref="B14:I14"/>
    <mergeCell ref="D45:E45"/>
    <mergeCell ref="D46:E46"/>
    <mergeCell ref="D40:E40"/>
    <mergeCell ref="D36:E36"/>
    <mergeCell ref="D38:E38"/>
    <mergeCell ref="D42:E42"/>
    <mergeCell ref="A41:I41"/>
    <mergeCell ref="D26:E26"/>
    <mergeCell ref="F19:F21"/>
    <mergeCell ref="D25:E25"/>
    <mergeCell ref="D39:E39"/>
    <mergeCell ref="D27:E27"/>
    <mergeCell ref="D35:E35"/>
    <mergeCell ref="A28:I28"/>
    <mergeCell ref="A29:I29"/>
    <mergeCell ref="A32:I32"/>
    <mergeCell ref="I18:I21"/>
    <mergeCell ref="A30:I30"/>
    <mergeCell ref="D22:E22"/>
    <mergeCell ref="A23:I23"/>
    <mergeCell ref="A24:I24"/>
    <mergeCell ref="A18:A21"/>
    <mergeCell ref="B18:B21"/>
    <mergeCell ref="C18:C21"/>
    <mergeCell ref="D18:H18"/>
    <mergeCell ref="G19:G21"/>
    <mergeCell ref="H19:H21"/>
    <mergeCell ref="D19:E21"/>
  </mergeCells>
  <printOptions/>
  <pageMargins left="0.7874015748031497" right="0.3937007874015748" top="0.4330708661417323" bottom="0.4724409448818898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Стручев Дмитрий</cp:lastModifiedBy>
  <cp:lastPrinted>2013-02-06T08:21:24Z</cp:lastPrinted>
  <dcterms:created xsi:type="dcterms:W3CDTF">2002-03-25T05:35:56Z</dcterms:created>
  <dcterms:modified xsi:type="dcterms:W3CDTF">2013-02-26T06:14:49Z</dcterms:modified>
  <cp:category/>
  <cp:version/>
  <cp:contentType/>
  <cp:contentStatus/>
</cp:coreProperties>
</file>